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22995" windowHeight="9915" activeTab="3"/>
  </bookViews>
  <sheets>
    <sheet name="Fin.podaci 20.42" sheetId="1" r:id="rId1"/>
    <sheet name="Rang lista prihod" sheetId="4" r:id="rId2"/>
    <sheet name="Rang lista dobit" sheetId="5" r:id="rId3"/>
    <sheet name="NEVA d.o.o. 2010.-2015." sheetId="6" r:id="rId4"/>
  </sheets>
  <calcPr calcId="145621"/>
</workbook>
</file>

<file path=xl/calcChain.xml><?xml version="1.0" encoding="utf-8"?>
<calcChain xmlns="http://schemas.openxmlformats.org/spreadsheetml/2006/main">
  <c r="F7" i="5" l="1"/>
  <c r="F8" i="5"/>
  <c r="F9" i="5"/>
  <c r="F10" i="5"/>
  <c r="F11" i="5"/>
  <c r="F12" i="5"/>
  <c r="F13" i="5"/>
  <c r="F14" i="5"/>
  <c r="F15" i="5"/>
  <c r="F6" i="5"/>
  <c r="H17" i="5"/>
  <c r="G17" i="5"/>
  <c r="E17" i="5"/>
  <c r="F17" i="5" s="1"/>
  <c r="H16" i="5"/>
  <c r="G16" i="5"/>
  <c r="E16" i="5"/>
  <c r="F16" i="5" s="1"/>
  <c r="F17" i="4"/>
  <c r="F16" i="4"/>
  <c r="G16" i="4"/>
  <c r="H16" i="4"/>
  <c r="E16" i="4"/>
  <c r="G17" i="4"/>
  <c r="H17" i="4"/>
  <c r="E17" i="4"/>
  <c r="F7" i="4"/>
  <c r="F8" i="4"/>
  <c r="F9" i="4"/>
  <c r="F10" i="4"/>
  <c r="F11" i="4"/>
  <c r="F12" i="4"/>
  <c r="F13" i="4"/>
  <c r="F14" i="4"/>
  <c r="F15" i="4"/>
  <c r="F6" i="4"/>
  <c r="C10" i="1" l="1"/>
  <c r="C11" i="1"/>
  <c r="C12" i="1"/>
  <c r="C13" i="1"/>
  <c r="C14" i="1"/>
  <c r="C15" i="1"/>
  <c r="C16" i="1"/>
  <c r="C17" i="1"/>
  <c r="C18" i="1"/>
  <c r="C19" i="1"/>
  <c r="C21" i="1"/>
  <c r="C22" i="1"/>
  <c r="C23" i="1"/>
  <c r="C24" i="1"/>
  <c r="C9" i="1"/>
</calcChain>
</file>

<file path=xl/sharedStrings.xml><?xml version="1.0" encoding="utf-8"?>
<sst xmlns="http://schemas.openxmlformats.org/spreadsheetml/2006/main" count="176" uniqueCount="108">
  <si>
    <t>Opis</t>
  </si>
  <si>
    <t>GODINA</t>
  </si>
  <si>
    <t>(tekuće razdoblje iz godišnjeg financijskog izvještaja)</t>
  </si>
  <si>
    <t>2014.</t>
  </si>
  <si>
    <t>2010.</t>
  </si>
  <si>
    <t>2011.</t>
  </si>
  <si>
    <t>2012.</t>
  </si>
  <si>
    <t>2013.</t>
  </si>
  <si>
    <t xml:space="preserve">Broj poduzetnika </t>
  </si>
  <si>
    <t xml:space="preserve">Broj dobitaša </t>
  </si>
  <si>
    <t xml:space="preserve">Broj gubitaša </t>
  </si>
  <si>
    <t xml:space="preserve">Broj zaposlenih </t>
  </si>
  <si>
    <t xml:space="preserve">Ukupni prihodi </t>
  </si>
  <si>
    <t xml:space="preserve">Ukupni rashodi </t>
  </si>
  <si>
    <t xml:space="preserve">Dobit prije oporezivanja </t>
  </si>
  <si>
    <t xml:space="preserve">Gubitak prije oporezivanja </t>
  </si>
  <si>
    <t xml:space="preserve">Porez na dobit </t>
  </si>
  <si>
    <t xml:space="preserve">Dobit razdoblja </t>
  </si>
  <si>
    <t xml:space="preserve">Gubitak razdoblja </t>
  </si>
  <si>
    <t xml:space="preserve">Dobit ili gubitak razdoblja </t>
  </si>
  <si>
    <t xml:space="preserve">Izvoz </t>
  </si>
  <si>
    <t xml:space="preserve">Uvoz </t>
  </si>
  <si>
    <t xml:space="preserve">Trgovinski saldo (izvoz minus uvoz) </t>
  </si>
  <si>
    <t xml:space="preserve">Investicije u novu dugotrajnu imovinu </t>
  </si>
  <si>
    <t xml:space="preserve">Prosječne mjesečne neto plaće po zaposlenom </t>
  </si>
  <si>
    <t>Skupina 20.4</t>
  </si>
  <si>
    <t>Rbr.</t>
  </si>
  <si>
    <t>OIB</t>
  </si>
  <si>
    <t>Naziv</t>
  </si>
  <si>
    <t>Mjesto</t>
  </si>
  <si>
    <t>Broj zaposlenih</t>
  </si>
  <si>
    <t>1.</t>
  </si>
  <si>
    <t>2.</t>
  </si>
  <si>
    <t>3.</t>
  </si>
  <si>
    <t>4.</t>
  </si>
  <si>
    <t>5.</t>
  </si>
  <si>
    <t>83060366920</t>
  </si>
  <si>
    <t>62187931232</t>
  </si>
  <si>
    <t>PRIRODA LIJEČI D.O.O.</t>
  </si>
  <si>
    <t>82376582315</t>
  </si>
  <si>
    <t>OLIVAL D.O.O.</t>
  </si>
  <si>
    <t>Ukupan prihod</t>
  </si>
  <si>
    <t>Dobit/gubitak</t>
  </si>
  <si>
    <t>38689888223</t>
  </si>
  <si>
    <t>37330684485</t>
  </si>
  <si>
    <t>67546850528</t>
  </si>
  <si>
    <t>02317395258</t>
  </si>
  <si>
    <t>26129806814</t>
  </si>
  <si>
    <t>6.</t>
  </si>
  <si>
    <t>7.</t>
  </si>
  <si>
    <t>8.</t>
  </si>
  <si>
    <t>9.</t>
  </si>
  <si>
    <t>10.</t>
  </si>
  <si>
    <t>Top 10 poduzetnika u djelatnosti 20.42</t>
  </si>
  <si>
    <r>
      <t>(iznosi u tisućama kuna,</t>
    </r>
    <r>
      <rPr>
        <sz val="11"/>
        <color rgb="FF17365D"/>
        <rFont val="Calibri"/>
        <family val="2"/>
        <charset val="238"/>
        <scheme val="minor"/>
      </rPr>
      <t xml:space="preserve"> </t>
    </r>
    <r>
      <rPr>
        <sz val="8"/>
        <color rgb="FF17365D"/>
        <rFont val="Arial"/>
        <family val="2"/>
        <charset val="238"/>
      </rPr>
      <t>prosječne plaće u kunama)</t>
    </r>
  </si>
  <si>
    <t>Grafikon 1.</t>
  </si>
  <si>
    <t>Udio u 20.42</t>
  </si>
  <si>
    <t>2015.</t>
  </si>
  <si>
    <t>-</t>
  </si>
  <si>
    <t>LUSH MANUFAKTURA D.O.O.</t>
  </si>
  <si>
    <t>MAGDIS D.O.O.</t>
  </si>
  <si>
    <t>16031293073</t>
  </si>
  <si>
    <t>BIOKOZMETIKA D.O.O.</t>
  </si>
  <si>
    <t>23575522404</t>
  </si>
  <si>
    <t>BIOVITALIS D.O.O.</t>
  </si>
  <si>
    <t>STRMEC</t>
  </si>
  <si>
    <t>SVETA NEDELJA</t>
  </si>
  <si>
    <t>ZAGREB</t>
  </si>
  <si>
    <t>TURČIN</t>
  </si>
  <si>
    <t>Ukupno svi poduzetnici u djelatnosti 20.42</t>
  </si>
  <si>
    <t>Top 5 poduzetnika u djelatnosti 20.42</t>
  </si>
  <si>
    <t>Grafikon 2. Usporedni prikaz dobiti/gubitka prvih 5 poduzetnika po ukupnom prihodu u djelatnosti 20.42 u 2015. g.</t>
  </si>
  <si>
    <t>Tablica 3. Top 10 poduzetnika po dobiti razdoblja u 2015. g., u razredu djelatnosti NKD 20.42 (iznosi u tisućama kn)</t>
  </si>
  <si>
    <t>Grafikon 2. Usporedni prikaz dobiti razdoblja prvih 5 poduzetnika  u djelatnosti 20.42 u 2015. g.</t>
  </si>
  <si>
    <t>18572428492</t>
  </si>
  <si>
    <t>HERBA LABORATORIJ D.O.O.</t>
  </si>
  <si>
    <t>76526891156</t>
  </si>
  <si>
    <t>IGRESO GRUPA D.O.O.</t>
  </si>
  <si>
    <t>16437821221</t>
  </si>
  <si>
    <t>PRESTIGE D.O.O.</t>
  </si>
  <si>
    <t>78657393752</t>
  </si>
  <si>
    <t>FARMAVITA D.O.O.</t>
  </si>
  <si>
    <t>PULA</t>
  </si>
  <si>
    <t>SAMOBOR</t>
  </si>
  <si>
    <t>Dobit razdoblja</t>
  </si>
  <si>
    <t>SIONA obrt za proizvodnju toaletno kozmetičkih proizvoda</t>
  </si>
  <si>
    <t>Strmec</t>
  </si>
  <si>
    <t>Bestovje</t>
  </si>
  <si>
    <t>Sveta Nedelja</t>
  </si>
  <si>
    <t>Zagreb</t>
  </si>
  <si>
    <t>Varaždin</t>
  </si>
  <si>
    <t>Trnovec</t>
  </si>
  <si>
    <t>Turčin</t>
  </si>
  <si>
    <t>NEVA d.o.o.</t>
  </si>
  <si>
    <t>LUSH MANUFAKTURA d.o.o.</t>
  </si>
  <si>
    <t>MAGDIS d.o.o.</t>
  </si>
  <si>
    <t>OLIVAL d.o.o.</t>
  </si>
  <si>
    <t>W GROUP d.o.o.</t>
  </si>
  <si>
    <t>ANNYER d.o.o.</t>
  </si>
  <si>
    <t>BIOKOZMETIKA d.o.o.</t>
  </si>
  <si>
    <t xml:space="preserve">Neto dobit ili neto gubitak </t>
  </si>
  <si>
    <r>
      <t>Tab</t>
    </r>
    <r>
      <rPr>
        <b/>
        <sz val="11"/>
        <color theme="4" tint="-0.499984740745262"/>
        <rFont val="Calibri"/>
        <family val="2"/>
        <charset val="238"/>
        <scheme val="minor"/>
      </rPr>
      <t>lica 4. Pregled podataka i rezultata poslovanja društva NEVA d.o.o. u razdoblju od 2010. do 2015. godine</t>
    </r>
  </si>
  <si>
    <t>Udio 20.42 u 20.4 -2015. g.</t>
  </si>
  <si>
    <t>Neto dobit/neto gubitak poduzetnika u razredu djelatnosti 20.42 u razdoblju od 2009. - 2015. g.</t>
  </si>
  <si>
    <t>Tablica 1. Osnovni financijski podaci poslovanja poduzetnika u razredu djelatnosti NKD 20.42 u razdoblju od 2010. do 2015. godine</t>
  </si>
  <si>
    <r>
      <t>Tablica 3. Top 10 poduzetnika po ukupnom prihodu u 2015. g., u razredu djelatnosti NKD 20.42</t>
    </r>
    <r>
      <rPr>
        <sz val="9.5"/>
        <color rgb="FF17365D"/>
        <rFont val="Arial"/>
        <family val="2"/>
        <charset val="238"/>
      </rPr>
      <t xml:space="preserve"> (iznosi u tisućama kn)</t>
    </r>
  </si>
  <si>
    <t>Izvor: Fina, Registar godišnjih financijskih izvještaja, obrada GFI-a za razdoblje 2010.-2015. godina</t>
  </si>
  <si>
    <t>Izvor: Fina, Registar godišnjih financijskih izvještaja, obrada GFI-a za 2015.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</si>
</sst>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#,##0;[Red]#,##0"/>
    <numFmt numFmtId="171" formatCode="#,##0_ ;[Red]\-#,##0\ "/>
  </numFmts>
  <fonts count="30" x14ac:knownFonts="1">
    <font>
      <sz val="11"/>
      <color theme="1"/>
      <name val="Calibri"/>
      <family val="2"/>
      <charset val="238"/>
      <scheme val="minor"/>
    </font>
    <font>
      <b/>
      <sz val="8"/>
      <color rgb="FFFFFFFF"/>
      <name val="Arial"/>
      <family val="2"/>
      <charset val="238"/>
    </font>
    <font>
      <sz val="8.5"/>
      <color rgb="FF17375E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color rgb="FF00325A"/>
      <name val="Arial"/>
      <family val="2"/>
      <charset val="238"/>
    </font>
    <font>
      <b/>
      <sz val="9"/>
      <color rgb="FF17365D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.5"/>
      <color rgb="FF17365D"/>
      <name val="Arial"/>
      <family val="2"/>
      <charset val="238"/>
    </font>
    <font>
      <sz val="9.5"/>
      <color rgb="FF17365D"/>
      <name val="Arial"/>
      <family val="2"/>
      <charset val="238"/>
    </font>
    <font>
      <sz val="8"/>
      <color rgb="FF17365D"/>
      <name val="Arial"/>
      <family val="2"/>
      <charset val="238"/>
    </font>
    <font>
      <sz val="11"/>
      <color rgb="FF17365D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rgb="FF17365D"/>
      <name val="Arial"/>
      <family val="2"/>
      <charset val="238"/>
    </font>
    <font>
      <b/>
      <sz val="10"/>
      <color rgb="FF17365D"/>
      <name val="Arial"/>
      <family val="2"/>
      <charset val="238"/>
    </font>
    <font>
      <sz val="9"/>
      <color rgb="FF17375E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i/>
      <sz val="9"/>
      <color rgb="FFFFFFFF"/>
      <name val="Arial"/>
      <family val="2"/>
      <charset val="238"/>
    </font>
    <font>
      <sz val="9"/>
      <color rgb="FF00325A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rgb="FF254061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1"/>
      <color theme="4" tint="-0.499984740745262"/>
      <name val="Calibri"/>
      <family val="2"/>
      <charset val="238"/>
      <scheme val="minor"/>
    </font>
    <font>
      <sz val="9"/>
      <color theme="4" tint="-0.499984740745262"/>
      <name val="Arial"/>
      <family val="2"/>
      <charset val="238"/>
    </font>
    <font>
      <i/>
      <sz val="8"/>
      <color rgb="FF17365D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00325A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4EBF4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56"/>
      </left>
      <right style="thin">
        <color indexed="56"/>
      </right>
      <top style="thin">
        <color indexed="22"/>
      </top>
      <bottom style="thin">
        <color indexed="22"/>
      </bottom>
      <diagonal/>
    </border>
    <border>
      <left style="thin">
        <color indexed="56"/>
      </left>
      <right style="thin">
        <color indexed="56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56"/>
      </left>
      <right style="thin">
        <color indexed="56"/>
      </right>
      <top/>
      <bottom style="thin">
        <color indexed="22"/>
      </bottom>
      <diagonal/>
    </border>
  </borders>
  <cellStyleXfs count="2">
    <xf numFmtId="0" fontId="0" fillId="0" borderId="0"/>
    <xf numFmtId="0" fontId="3" fillId="0" borderId="0"/>
  </cellStyleXfs>
  <cellXfs count="69">
    <xf numFmtId="0" fontId="0" fillId="0" borderId="0" xfId="0"/>
    <xf numFmtId="0" fontId="2" fillId="4" borderId="1" xfId="0" applyFont="1" applyFill="1" applyBorder="1" applyAlignment="1">
      <alignment vertical="center" wrapText="1"/>
    </xf>
    <xf numFmtId="3" fontId="4" fillId="4" borderId="1" xfId="1" applyNumberFormat="1" applyFont="1" applyFill="1" applyBorder="1" applyAlignment="1">
      <alignment horizontal="right" vertical="center" wrapText="1"/>
    </xf>
    <xf numFmtId="0" fontId="0" fillId="0" borderId="0" xfId="0"/>
    <xf numFmtId="3" fontId="7" fillId="4" borderId="1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left" vertical="center" indent="8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12" fillId="0" borderId="0" xfId="0" applyFont="1"/>
    <xf numFmtId="0" fontId="8" fillId="0" borderId="0" xfId="0" applyFont="1"/>
    <xf numFmtId="3" fontId="0" fillId="0" borderId="0" xfId="0" applyNumberFormat="1"/>
    <xf numFmtId="0" fontId="15" fillId="4" borderId="1" xfId="0" applyFont="1" applyFill="1" applyBorder="1" applyAlignment="1">
      <alignment vertical="center" wrapText="1"/>
    </xf>
    <xf numFmtId="166" fontId="19" fillId="4" borderId="1" xfId="1" applyNumberFormat="1" applyFont="1" applyFill="1" applyBorder="1" applyAlignment="1">
      <alignment horizontal="right" vertical="center" wrapText="1"/>
    </xf>
    <xf numFmtId="165" fontId="19" fillId="4" borderId="1" xfId="1" applyNumberFormat="1" applyFont="1" applyFill="1" applyBorder="1" applyAlignment="1">
      <alignment horizontal="right" vertical="center" wrapText="1"/>
    </xf>
    <xf numFmtId="3" fontId="19" fillId="4" borderId="1" xfId="1" applyNumberFormat="1" applyFont="1" applyFill="1" applyBorder="1" applyAlignment="1">
      <alignment horizontal="right" vertical="center" wrapText="1"/>
    </xf>
    <xf numFmtId="166" fontId="20" fillId="4" borderId="1" xfId="1" applyNumberFormat="1" applyFont="1" applyFill="1" applyBorder="1" applyAlignment="1">
      <alignment horizontal="right" vertical="center" wrapText="1"/>
    </xf>
    <xf numFmtId="3" fontId="21" fillId="4" borderId="1" xfId="1" applyNumberFormat="1" applyFont="1" applyFill="1" applyBorder="1" applyAlignment="1">
      <alignment horizontal="right" vertical="center" wrapText="1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3" fontId="6" fillId="0" borderId="2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49" fontId="6" fillId="4" borderId="1" xfId="0" applyNumberFormat="1" applyFont="1" applyFill="1" applyBorder="1" applyAlignment="1">
      <alignment horizontal="right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3" fontId="6" fillId="4" borderId="1" xfId="0" applyNumberFormat="1" applyFont="1" applyFill="1" applyBorder="1" applyAlignment="1">
      <alignment horizontal="right" vertical="center"/>
    </xf>
    <xf numFmtId="164" fontId="13" fillId="4" borderId="1" xfId="0" applyNumberFormat="1" applyFont="1" applyFill="1" applyBorder="1" applyAlignment="1">
      <alignment horizontal="right" vertical="center"/>
    </xf>
    <xf numFmtId="2" fontId="6" fillId="4" borderId="1" xfId="0" applyNumberFormat="1" applyFont="1" applyFill="1" applyBorder="1" applyAlignment="1">
      <alignment horizontal="left" vertical="center" wrapText="1"/>
    </xf>
    <xf numFmtId="3" fontId="21" fillId="4" borderId="1" xfId="0" applyNumberFormat="1" applyFont="1" applyFill="1" applyBorder="1" applyAlignment="1">
      <alignment horizontal="right" vertical="center"/>
    </xf>
    <xf numFmtId="0" fontId="5" fillId="6" borderId="1" xfId="0" applyFont="1" applyFill="1" applyBorder="1" applyAlignment="1">
      <alignment vertical="center"/>
    </xf>
    <xf numFmtId="3" fontId="14" fillId="6" borderId="1" xfId="0" applyNumberFormat="1" applyFont="1" applyFill="1" applyBorder="1" applyAlignment="1">
      <alignment horizontal="right" vertical="center"/>
    </xf>
    <xf numFmtId="165" fontId="14" fillId="6" borderId="1" xfId="0" applyNumberFormat="1" applyFont="1" applyFill="1" applyBorder="1" applyAlignment="1">
      <alignment horizontal="right" vertical="center"/>
    </xf>
    <xf numFmtId="3" fontId="22" fillId="6" borderId="1" xfId="0" applyNumberFormat="1" applyFont="1" applyFill="1" applyBorder="1" applyAlignment="1">
      <alignment horizontal="right" vertical="center"/>
    </xf>
    <xf numFmtId="0" fontId="16" fillId="5" borderId="1" xfId="0" applyFont="1" applyFill="1" applyBorder="1" applyAlignment="1">
      <alignment horizontal="center" vertical="center" wrapText="1"/>
    </xf>
    <xf numFmtId="164" fontId="25" fillId="4" borderId="1" xfId="0" applyNumberFormat="1" applyFont="1" applyFill="1" applyBorder="1" applyAlignment="1">
      <alignment horizontal="right" vertical="center"/>
    </xf>
    <xf numFmtId="3" fontId="5" fillId="6" borderId="1" xfId="0" applyNumberFormat="1" applyFont="1" applyFill="1" applyBorder="1" applyAlignment="1">
      <alignment horizontal="right" vertical="center"/>
    </xf>
    <xf numFmtId="165" fontId="5" fillId="6" borderId="1" xfId="0" applyNumberFormat="1" applyFont="1" applyFill="1" applyBorder="1" applyAlignment="1">
      <alignment horizontal="right" vertical="center"/>
    </xf>
    <xf numFmtId="3" fontId="26" fillId="6" borderId="1" xfId="0" applyNumberFormat="1" applyFont="1" applyFill="1" applyBorder="1" applyAlignment="1">
      <alignment horizontal="right" vertical="center"/>
    </xf>
    <xf numFmtId="165" fontId="5" fillId="6" borderId="1" xfId="0" applyNumberFormat="1" applyFont="1" applyFill="1" applyBorder="1" applyAlignment="1">
      <alignment horizontal="right" vertical="center" wrapText="1"/>
    </xf>
    <xf numFmtId="3" fontId="26" fillId="6" borderId="1" xfId="0" applyNumberFormat="1" applyFont="1" applyFill="1" applyBorder="1" applyAlignment="1">
      <alignment horizontal="right" vertical="center" wrapText="1"/>
    </xf>
    <xf numFmtId="3" fontId="5" fillId="6" borderId="1" xfId="0" applyNumberFormat="1" applyFont="1" applyFill="1" applyBorder="1" applyAlignment="1">
      <alignment horizontal="right" vertical="center" wrapText="1"/>
    </xf>
    <xf numFmtId="0" fontId="24" fillId="4" borderId="1" xfId="0" applyFont="1" applyFill="1" applyBorder="1" applyAlignment="1">
      <alignment vertical="center"/>
    </xf>
    <xf numFmtId="0" fontId="23" fillId="0" borderId="0" xfId="0" applyFont="1"/>
    <xf numFmtId="0" fontId="25" fillId="7" borderId="1" xfId="0" applyFont="1" applyFill="1" applyBorder="1" applyAlignment="1">
      <alignment vertical="center" wrapText="1"/>
    </xf>
    <xf numFmtId="171" fontId="28" fillId="7" borderId="1" xfId="0" applyNumberFormat="1" applyFont="1" applyFill="1" applyBorder="1" applyAlignment="1">
      <alignment vertical="center" wrapText="1"/>
    </xf>
    <xf numFmtId="171" fontId="25" fillId="7" borderId="1" xfId="0" applyNumberFormat="1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171" fontId="5" fillId="7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165" fontId="16" fillId="3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/>
    <xf numFmtId="0" fontId="18" fillId="3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6" fillId="4" borderId="4" xfId="0" applyNumberFormat="1" applyFont="1" applyFill="1" applyBorder="1" applyAlignment="1">
      <alignment horizontal="right" vertical="center"/>
    </xf>
    <xf numFmtId="164" fontId="13" fillId="4" borderId="4" xfId="0" applyNumberFormat="1" applyFont="1" applyFill="1" applyBorder="1" applyAlignment="1">
      <alignment horizontal="right" vertical="center"/>
    </xf>
    <xf numFmtId="49" fontId="6" fillId="4" borderId="5" xfId="0" applyNumberFormat="1" applyFont="1" applyFill="1" applyBorder="1" applyAlignment="1">
      <alignment horizontal="right" vertical="center"/>
    </xf>
    <xf numFmtId="49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3" fontId="6" fillId="0" borderId="6" xfId="0" applyNumberFormat="1" applyFont="1" applyBorder="1" applyAlignment="1">
      <alignment horizontal="right" vertical="center"/>
    </xf>
    <xf numFmtId="164" fontId="13" fillId="4" borderId="5" xfId="0" applyNumberFormat="1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</cellXfs>
  <cellStyles count="2">
    <cellStyle name="Normal" xfId="0" builtinId="0"/>
    <cellStyle name="Normalno 2" xfId="1"/>
  </cellStyles>
  <dxfs count="0"/>
  <tableStyles count="0" defaultTableStyle="TableStyleMedium2" defaultPivotStyle="PivotStyleLight16"/>
  <colors>
    <mruColors>
      <color rgb="FFC1524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441326350793827E-2"/>
          <c:y val="0.11922955712372584"/>
          <c:w val="0.94311734729841235"/>
          <c:h val="0.7809486773148207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'Fin.podaci 20.42'!$A$30</c:f>
              <c:strCache>
                <c:ptCount val="1"/>
                <c:pt idx="0">
                  <c:v>Dobit ili gubitak razdoblja 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tx2">
                            <a:lumMod val="75000"/>
                          </a:schemeClr>
                        </a:solidFill>
                      </a:rPr>
                      <a:t>49.768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>
                        <a:solidFill>
                          <a:srgbClr val="FF0000"/>
                        </a:solidFill>
                      </a:rPr>
                      <a:t>-65.431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3304843304843306E-2"/>
                  <c:y val="-6.2118701921766772E-2"/>
                </c:manualLayout>
              </c:layout>
              <c:tx>
                <c:rich>
                  <a:bodyPr/>
                  <a:lstStyle/>
                  <a:p>
                    <a:r>
                      <a:rPr lang="hr-HR" sz="900" b="0">
                        <a:solidFill>
                          <a:schemeClr val="tx2">
                            <a:lumMod val="75000"/>
                          </a:schemeClr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14.663</a:t>
                    </a:r>
                    <a:endParaRPr lang="en-US" b="0">
                      <a:solidFill>
                        <a:schemeClr val="tx2">
                          <a:lumMod val="75000"/>
                        </a:schemeClr>
                      </a:solidFill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5584045584045586E-2"/>
                  <c:y val="9.7517068248447164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rgbClr val="FF0000"/>
                        </a:solidFill>
                      </a:rPr>
                      <a:t>-3.792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8746438746438745E-2"/>
                  <c:y val="-6.6681770626358772E-2"/>
                </c:manualLayout>
              </c:layout>
              <c:tx>
                <c:rich>
                  <a:bodyPr/>
                  <a:lstStyle/>
                  <a:p>
                    <a:pPr>
                      <a:defRPr sz="900" b="0">
                        <a:solidFill>
                          <a:srgbClr val="FF0000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r>
                      <a:rPr lang="en-US">
                        <a:solidFill>
                          <a:schemeClr val="tx2">
                            <a:lumMod val="75000"/>
                          </a:schemeClr>
                        </a:solidFill>
                      </a:rPr>
                      <a:t>149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5.014245014245014E-2"/>
                  <c:y val="5.3244601647228662E-2"/>
                </c:manualLayout>
              </c:layout>
              <c:spPr/>
              <c:txPr>
                <a:bodyPr/>
                <a:lstStyle/>
                <a:p>
                  <a:pPr>
                    <a:defRPr sz="900" b="0">
                      <a:solidFill>
                        <a:srgbClr val="FF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strRef>
              <c:f>'Fin.podaci 20.42'!$B$29:$G$29</c:f>
              <c:strCache>
                <c:ptCount val="6"/>
                <c:pt idx="0">
                  <c:v>2010.</c:v>
                </c:pt>
                <c:pt idx="1">
                  <c:v>2011.</c:v>
                </c:pt>
                <c:pt idx="2">
                  <c:v>2012.</c:v>
                </c:pt>
                <c:pt idx="3">
                  <c:v>2013.</c:v>
                </c:pt>
                <c:pt idx="4">
                  <c:v>2014.</c:v>
                </c:pt>
                <c:pt idx="5">
                  <c:v>2015.</c:v>
                </c:pt>
              </c:strCache>
            </c:strRef>
          </c:xVal>
          <c:yVal>
            <c:numRef>
              <c:f>'Fin.podaci 20.42'!$B$30:$G$30</c:f>
              <c:numCache>
                <c:formatCode>#,##0</c:formatCode>
                <c:ptCount val="6"/>
                <c:pt idx="0">
                  <c:v>49768</c:v>
                </c:pt>
                <c:pt idx="1">
                  <c:v>-65431</c:v>
                </c:pt>
                <c:pt idx="2">
                  <c:v>14663</c:v>
                </c:pt>
                <c:pt idx="3">
                  <c:v>-3792</c:v>
                </c:pt>
                <c:pt idx="4">
                  <c:v>149</c:v>
                </c:pt>
                <c:pt idx="5">
                  <c:v>-15323.002</c:v>
                </c:pt>
              </c:numCache>
            </c:numRef>
          </c:yVal>
          <c:smooth val="1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01662720"/>
        <c:axId val="101663872"/>
      </c:scatterChart>
      <c:valAx>
        <c:axId val="10166272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01663872"/>
        <c:crosses val="autoZero"/>
        <c:crossBetween val="midCat"/>
      </c:valAx>
      <c:valAx>
        <c:axId val="10166387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01662720"/>
        <c:crosses val="autoZero"/>
        <c:crossBetween val="midCat"/>
      </c:valAx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plotArea>
    <c:legend>
      <c:legendPos val="t"/>
      <c:layout/>
      <c:overlay val="0"/>
    </c:legend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C1524F"/>
              </a:solidFill>
            </c:spPr>
          </c:dPt>
          <c:dPt>
            <c:idx val="1"/>
            <c:invertIfNegative val="0"/>
            <c:bubble3D val="0"/>
            <c:spPr>
              <a:solidFill>
                <a:srgbClr val="C1524F"/>
              </a:solidFill>
            </c:spPr>
          </c:dPt>
          <c:dPt>
            <c:idx val="3"/>
            <c:invertIfNegative val="0"/>
            <c:bubble3D val="0"/>
            <c:spPr>
              <a:solidFill>
                <a:srgbClr val="C1524F"/>
              </a:solidFill>
            </c:spPr>
          </c:dPt>
          <c:cat>
            <c:strRef>
              <c:f>'Rang lista prihod'!$C$6:$C$10</c:f>
              <c:strCache>
                <c:ptCount val="5"/>
                <c:pt idx="0">
                  <c:v>LUSH MANUFAKTURA d.o.o.</c:v>
                </c:pt>
                <c:pt idx="1">
                  <c:v>NEVA d.o.o.</c:v>
                </c:pt>
                <c:pt idx="2">
                  <c:v>MAGDIS d.o.o.</c:v>
                </c:pt>
                <c:pt idx="3">
                  <c:v>OLIVAL d.o.o.</c:v>
                </c:pt>
                <c:pt idx="4">
                  <c:v>W GROUP d.o.o.</c:v>
                </c:pt>
              </c:strCache>
            </c:strRef>
          </c:cat>
          <c:val>
            <c:numRef>
              <c:f>'Rang lista prihod'!$G$6:$G$10</c:f>
              <c:numCache>
                <c:formatCode>#,##0</c:formatCode>
                <c:ptCount val="5"/>
                <c:pt idx="0">
                  <c:v>3822.3470000000002</c:v>
                </c:pt>
                <c:pt idx="1">
                  <c:v>-127.09399999999999</c:v>
                </c:pt>
                <c:pt idx="2">
                  <c:v>982.76400000000001</c:v>
                </c:pt>
                <c:pt idx="3">
                  <c:v>2073.1790000000001</c:v>
                </c:pt>
                <c:pt idx="4">
                  <c:v>-25850.931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6610304"/>
        <c:axId val="101667328"/>
      </c:barChart>
      <c:catAx>
        <c:axId val="25661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01667328"/>
        <c:crosses val="autoZero"/>
        <c:auto val="1"/>
        <c:lblAlgn val="ctr"/>
        <c:lblOffset val="100"/>
        <c:noMultiLvlLbl val="0"/>
      </c:catAx>
      <c:valAx>
        <c:axId val="10166732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256610304"/>
        <c:crosses val="autoZero"/>
        <c:crossBetween val="between"/>
      </c:valAx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cat>
            <c:strRef>
              <c:f>'Rang lista dobit'!$C$6:$C$10</c:f>
              <c:strCache>
                <c:ptCount val="5"/>
                <c:pt idx="0">
                  <c:v>LUSH MANUFAKTURA D.O.O.</c:v>
                </c:pt>
                <c:pt idx="1">
                  <c:v>BIOKOZMETIKA D.O.O.</c:v>
                </c:pt>
                <c:pt idx="2">
                  <c:v>OLIVAL D.O.O.</c:v>
                </c:pt>
                <c:pt idx="3">
                  <c:v>PRIRODA LIJEČI D.O.O.</c:v>
                </c:pt>
                <c:pt idx="4">
                  <c:v>MAGDIS D.O.O.</c:v>
                </c:pt>
              </c:strCache>
            </c:strRef>
          </c:cat>
          <c:val>
            <c:numRef>
              <c:f>'Rang lista dobit'!$E$6:$E$10</c:f>
              <c:numCache>
                <c:formatCode>#,##0</c:formatCode>
                <c:ptCount val="5"/>
                <c:pt idx="0">
                  <c:v>3822.3470000000002</c:v>
                </c:pt>
                <c:pt idx="1">
                  <c:v>2154.636</c:v>
                </c:pt>
                <c:pt idx="2">
                  <c:v>2073.1790000000001</c:v>
                </c:pt>
                <c:pt idx="3">
                  <c:v>1486.7829999999999</c:v>
                </c:pt>
                <c:pt idx="4">
                  <c:v>982.76400000000001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6612352"/>
        <c:axId val="102957632"/>
      </c:barChart>
      <c:catAx>
        <c:axId val="25661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02957632"/>
        <c:crosses val="autoZero"/>
        <c:auto val="1"/>
        <c:lblAlgn val="ctr"/>
        <c:lblOffset val="100"/>
        <c:noMultiLvlLbl val="0"/>
      </c:catAx>
      <c:valAx>
        <c:axId val="10295763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256612352"/>
        <c:crosses val="autoZero"/>
        <c:crossBetween val="between"/>
      </c:valAx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9</xdr:row>
      <xdr:rowOff>0</xdr:rowOff>
    </xdr:from>
    <xdr:to>
      <xdr:col>20</xdr:col>
      <xdr:colOff>438150</xdr:colOff>
      <xdr:row>22</xdr:row>
      <xdr:rowOff>195262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1304657</xdr:colOff>
      <xdr:row>1</xdr:row>
      <xdr:rowOff>83844</xdr:rowOff>
    </xdr:to>
    <xdr:pic>
      <xdr:nvPicPr>
        <xdr:cNvPr id="5" name="Slika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04657" cy="2743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71169</xdr:colOff>
      <xdr:row>1</xdr:row>
      <xdr:rowOff>83844</xdr:rowOff>
    </xdr:to>
    <xdr:pic>
      <xdr:nvPicPr>
        <xdr:cNvPr id="5" name="Slika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4657" cy="2743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4</xdr:col>
      <xdr:colOff>293687</xdr:colOff>
      <xdr:row>37</xdr:row>
      <xdr:rowOff>55563</xdr:rowOff>
    </xdr:to>
    <xdr:graphicFrame macro="">
      <xdr:nvGraphicFramePr>
        <xdr:cNvPr id="10" name="Grafikon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814119</xdr:colOff>
      <xdr:row>1</xdr:row>
      <xdr:rowOff>83844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9419" cy="2743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4</xdr:col>
      <xdr:colOff>293687</xdr:colOff>
      <xdr:row>37</xdr:row>
      <xdr:rowOff>55563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0</xdr:col>
      <xdr:colOff>1309419</xdr:colOff>
      <xdr:row>0</xdr:row>
      <xdr:rowOff>312444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1309419" cy="2743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0"/>
  <sheetViews>
    <sheetView topLeftCell="A7" workbookViewId="0">
      <selection activeCell="A26" sqref="A26"/>
    </sheetView>
  </sheetViews>
  <sheetFormatPr defaultRowHeight="15" x14ac:dyDescent="0.25"/>
  <cols>
    <col min="1" max="1" width="25" customWidth="1"/>
    <col min="2" max="2" width="12.5703125" customWidth="1"/>
    <col min="3" max="3" width="12" customWidth="1"/>
    <col min="7" max="7" width="11" customWidth="1"/>
    <col min="12" max="12" width="11.28515625" customWidth="1"/>
  </cols>
  <sheetData>
    <row r="2" spans="1:14" s="3" customFormat="1" x14ac:dyDescent="0.25"/>
    <row r="3" spans="1:14" s="3" customFormat="1" x14ac:dyDescent="0.25"/>
    <row r="4" spans="1:14" x14ac:dyDescent="0.25">
      <c r="A4" s="58" t="s">
        <v>104</v>
      </c>
      <c r="B4" s="6"/>
    </row>
    <row r="5" spans="1:14" x14ac:dyDescent="0.25">
      <c r="D5" s="5" t="s">
        <v>54</v>
      </c>
    </row>
    <row r="6" spans="1:14" ht="15" customHeight="1" x14ac:dyDescent="0.25">
      <c r="A6" s="51" t="s">
        <v>0</v>
      </c>
      <c r="B6" s="52" t="s">
        <v>25</v>
      </c>
      <c r="C6" s="53" t="s">
        <v>102</v>
      </c>
      <c r="D6" s="52" t="s">
        <v>1</v>
      </c>
      <c r="E6" s="52"/>
      <c r="F6" s="52"/>
      <c r="G6" s="52"/>
      <c r="H6" s="52"/>
      <c r="I6" s="52"/>
    </row>
    <row r="7" spans="1:14" x14ac:dyDescent="0.25">
      <c r="A7" s="51"/>
      <c r="B7" s="52"/>
      <c r="C7" s="54"/>
      <c r="D7" s="55" t="s">
        <v>2</v>
      </c>
      <c r="E7" s="55"/>
      <c r="F7" s="55"/>
      <c r="G7" s="55"/>
      <c r="H7" s="55"/>
      <c r="I7" s="55"/>
    </row>
    <row r="8" spans="1:14" x14ac:dyDescent="0.25">
      <c r="A8" s="51"/>
      <c r="B8" s="56" t="s">
        <v>57</v>
      </c>
      <c r="C8" s="54"/>
      <c r="D8" s="57" t="s">
        <v>4</v>
      </c>
      <c r="E8" s="57" t="s">
        <v>5</v>
      </c>
      <c r="F8" s="57" t="s">
        <v>6</v>
      </c>
      <c r="G8" s="57" t="s">
        <v>7</v>
      </c>
      <c r="H8" s="57" t="s">
        <v>3</v>
      </c>
      <c r="I8" s="57" t="s">
        <v>57</v>
      </c>
      <c r="L8" s="11" t="s">
        <v>55</v>
      </c>
      <c r="M8" s="8" t="s">
        <v>103</v>
      </c>
      <c r="N8" s="10"/>
    </row>
    <row r="9" spans="1:14" x14ac:dyDescent="0.25">
      <c r="A9" s="13" t="s">
        <v>8</v>
      </c>
      <c r="B9" s="14">
        <v>103</v>
      </c>
      <c r="C9" s="15">
        <f>I9/B9*100</f>
        <v>68.932038834951456</v>
      </c>
      <c r="D9" s="16">
        <v>51</v>
      </c>
      <c r="E9" s="16">
        <v>50</v>
      </c>
      <c r="F9" s="16">
        <v>52</v>
      </c>
      <c r="G9" s="16">
        <v>61</v>
      </c>
      <c r="H9" s="16">
        <v>61</v>
      </c>
      <c r="I9" s="16">
        <v>71</v>
      </c>
    </row>
    <row r="10" spans="1:14" x14ac:dyDescent="0.25">
      <c r="A10" s="13" t="s">
        <v>9</v>
      </c>
      <c r="B10" s="14">
        <v>65</v>
      </c>
      <c r="C10" s="15">
        <f t="shared" ref="C10:C24" si="0">I10/B10*100</f>
        <v>67.692307692307693</v>
      </c>
      <c r="D10" s="16">
        <v>39</v>
      </c>
      <c r="E10" s="16">
        <v>37</v>
      </c>
      <c r="F10" s="16">
        <v>36</v>
      </c>
      <c r="G10" s="16">
        <v>40</v>
      </c>
      <c r="H10" s="16">
        <v>40</v>
      </c>
      <c r="I10" s="16">
        <v>44</v>
      </c>
    </row>
    <row r="11" spans="1:14" x14ac:dyDescent="0.25">
      <c r="A11" s="13" t="s">
        <v>10</v>
      </c>
      <c r="B11" s="14">
        <v>38</v>
      </c>
      <c r="C11" s="15">
        <f t="shared" si="0"/>
        <v>71.05263157894737</v>
      </c>
      <c r="D11" s="16">
        <v>12</v>
      </c>
      <c r="E11" s="16">
        <v>13</v>
      </c>
      <c r="F11" s="16">
        <v>16</v>
      </c>
      <c r="G11" s="16">
        <v>21</v>
      </c>
      <c r="H11" s="16">
        <v>21</v>
      </c>
      <c r="I11" s="16">
        <v>27</v>
      </c>
    </row>
    <row r="12" spans="1:14" x14ac:dyDescent="0.25">
      <c r="A12" s="13" t="s">
        <v>11</v>
      </c>
      <c r="B12" s="14">
        <v>1683</v>
      </c>
      <c r="C12" s="15">
        <f t="shared" si="0"/>
        <v>33.868092691622103</v>
      </c>
      <c r="D12" s="16">
        <v>331</v>
      </c>
      <c r="E12" s="16">
        <v>360</v>
      </c>
      <c r="F12" s="16">
        <v>308</v>
      </c>
      <c r="G12" s="16">
        <v>371</v>
      </c>
      <c r="H12" s="16">
        <v>415</v>
      </c>
      <c r="I12" s="16">
        <v>570</v>
      </c>
    </row>
    <row r="13" spans="1:14" x14ac:dyDescent="0.25">
      <c r="A13" s="13" t="s">
        <v>12</v>
      </c>
      <c r="B13" s="14">
        <v>1274920.048</v>
      </c>
      <c r="C13" s="15">
        <f t="shared" si="0"/>
        <v>19.918563944332927</v>
      </c>
      <c r="D13" s="16">
        <v>233925</v>
      </c>
      <c r="E13" s="16">
        <v>193822</v>
      </c>
      <c r="F13" s="16">
        <v>165007</v>
      </c>
      <c r="G13" s="16">
        <v>180304</v>
      </c>
      <c r="H13" s="16">
        <v>211960</v>
      </c>
      <c r="I13" s="16">
        <v>253945.76500000001</v>
      </c>
    </row>
    <row r="14" spans="1:14" x14ac:dyDescent="0.25">
      <c r="A14" s="13" t="s">
        <v>13</v>
      </c>
      <c r="B14" s="14">
        <v>1265107.2279999999</v>
      </c>
      <c r="C14" s="15">
        <f t="shared" si="0"/>
        <v>21.1061650815262</v>
      </c>
      <c r="D14" s="16">
        <v>185242</v>
      </c>
      <c r="E14" s="16">
        <v>256363</v>
      </c>
      <c r="F14" s="16">
        <v>153491</v>
      </c>
      <c r="G14" s="16">
        <v>180065</v>
      </c>
      <c r="H14" s="16">
        <v>209402</v>
      </c>
      <c r="I14" s="16">
        <v>267015.62</v>
      </c>
    </row>
    <row r="15" spans="1:14" x14ac:dyDescent="0.25">
      <c r="A15" s="13" t="s">
        <v>14</v>
      </c>
      <c r="B15" s="14">
        <v>51592.71</v>
      </c>
      <c r="C15" s="15">
        <f t="shared" si="0"/>
        <v>29.623565034672534</v>
      </c>
      <c r="D15" s="16">
        <v>49232</v>
      </c>
      <c r="E15" s="16">
        <v>6689</v>
      </c>
      <c r="F15" s="16">
        <v>12728</v>
      </c>
      <c r="G15" s="16">
        <v>6772</v>
      </c>
      <c r="H15" s="16">
        <v>11231</v>
      </c>
      <c r="I15" s="16">
        <v>15283.6</v>
      </c>
    </row>
    <row r="16" spans="1:14" x14ac:dyDescent="0.25">
      <c r="A16" s="13" t="s">
        <v>15</v>
      </c>
      <c r="B16" s="14">
        <v>41779.89</v>
      </c>
      <c r="C16" s="15">
        <f t="shared" si="0"/>
        <v>67.863881403230124</v>
      </c>
      <c r="D16" s="16">
        <v>549</v>
      </c>
      <c r="E16" s="16">
        <v>69231</v>
      </c>
      <c r="F16" s="16">
        <v>1212</v>
      </c>
      <c r="G16" s="16">
        <v>6534</v>
      </c>
      <c r="H16" s="16">
        <v>8673</v>
      </c>
      <c r="I16" s="16">
        <v>28353.455000000002</v>
      </c>
    </row>
    <row r="17" spans="1:9" x14ac:dyDescent="0.25">
      <c r="A17" s="13" t="s">
        <v>16</v>
      </c>
      <c r="B17" s="17">
        <v>3807.085</v>
      </c>
      <c r="C17" s="15">
        <f t="shared" si="0"/>
        <v>59.182996964869453</v>
      </c>
      <c r="D17" s="18">
        <v>-1085</v>
      </c>
      <c r="E17" s="16">
        <v>2889</v>
      </c>
      <c r="F17" s="18">
        <v>-3147</v>
      </c>
      <c r="G17" s="16">
        <v>4030</v>
      </c>
      <c r="H17" s="16">
        <v>2409</v>
      </c>
      <c r="I17" s="16">
        <v>2253.1469999999999</v>
      </c>
    </row>
    <row r="18" spans="1:9" x14ac:dyDescent="0.25">
      <c r="A18" s="13" t="s">
        <v>17</v>
      </c>
      <c r="B18" s="14">
        <v>47792.385000000002</v>
      </c>
      <c r="C18" s="15">
        <f t="shared" si="0"/>
        <v>27.292293531699663</v>
      </c>
      <c r="D18" s="16">
        <v>50316</v>
      </c>
      <c r="E18" s="16">
        <v>5474</v>
      </c>
      <c r="F18" s="16">
        <v>15875</v>
      </c>
      <c r="G18" s="16">
        <v>5718</v>
      </c>
      <c r="H18" s="16">
        <v>9638</v>
      </c>
      <c r="I18" s="16">
        <v>13043.638000000001</v>
      </c>
    </row>
    <row r="19" spans="1:9" x14ac:dyDescent="0.25">
      <c r="A19" s="13" t="s">
        <v>18</v>
      </c>
      <c r="B19" s="14">
        <v>41786.65</v>
      </c>
      <c r="C19" s="15">
        <f t="shared" si="0"/>
        <v>67.884455920730659</v>
      </c>
      <c r="D19" s="16">
        <v>549</v>
      </c>
      <c r="E19" s="16">
        <v>70905</v>
      </c>
      <c r="F19" s="16">
        <v>1212</v>
      </c>
      <c r="G19" s="16">
        <v>9509</v>
      </c>
      <c r="H19" s="16">
        <v>9489</v>
      </c>
      <c r="I19" s="16">
        <v>28366.639999999999</v>
      </c>
    </row>
    <row r="20" spans="1:9" x14ac:dyDescent="0.25">
      <c r="A20" s="13" t="s">
        <v>19</v>
      </c>
      <c r="B20" s="14">
        <v>6005.7349999999997</v>
      </c>
      <c r="C20" s="15" t="s">
        <v>58</v>
      </c>
      <c r="D20" s="16">
        <v>49768</v>
      </c>
      <c r="E20" s="18">
        <v>-65431</v>
      </c>
      <c r="F20" s="16">
        <v>14663</v>
      </c>
      <c r="G20" s="18">
        <v>-3792</v>
      </c>
      <c r="H20" s="16">
        <v>149</v>
      </c>
      <c r="I20" s="18">
        <v>-15323.002</v>
      </c>
    </row>
    <row r="21" spans="1:9" x14ac:dyDescent="0.25">
      <c r="A21" s="13" t="s">
        <v>20</v>
      </c>
      <c r="B21" s="14">
        <v>497451.95299999998</v>
      </c>
      <c r="C21" s="15">
        <f t="shared" si="0"/>
        <v>20.269321568026893</v>
      </c>
      <c r="D21" s="16">
        <v>32178</v>
      </c>
      <c r="E21" s="16">
        <v>29741</v>
      </c>
      <c r="F21" s="16">
        <v>28275</v>
      </c>
      <c r="G21" s="16">
        <v>45516</v>
      </c>
      <c r="H21" s="16">
        <v>78285</v>
      </c>
      <c r="I21" s="16">
        <v>100830.136</v>
      </c>
    </row>
    <row r="22" spans="1:9" x14ac:dyDescent="0.25">
      <c r="A22" s="13" t="s">
        <v>21</v>
      </c>
      <c r="B22" s="14">
        <v>444350.147</v>
      </c>
      <c r="C22" s="15">
        <f t="shared" si="0"/>
        <v>13.107989587319748</v>
      </c>
      <c r="D22" s="16">
        <v>37851</v>
      </c>
      <c r="E22" s="16">
        <v>28381</v>
      </c>
      <c r="F22" s="16">
        <v>24032</v>
      </c>
      <c r="G22" s="16">
        <v>27658</v>
      </c>
      <c r="H22" s="16">
        <v>46249</v>
      </c>
      <c r="I22" s="16">
        <v>58245.370999999999</v>
      </c>
    </row>
    <row r="23" spans="1:9" ht="24" x14ac:dyDescent="0.25">
      <c r="A23" s="13" t="s">
        <v>22</v>
      </c>
      <c r="B23" s="17">
        <v>53101.805999999997</v>
      </c>
      <c r="C23" s="15">
        <f t="shared" si="0"/>
        <v>80.194570030254724</v>
      </c>
      <c r="D23" s="18">
        <v>-5673</v>
      </c>
      <c r="E23" s="16">
        <v>1360</v>
      </c>
      <c r="F23" s="16">
        <v>4242</v>
      </c>
      <c r="G23" s="16">
        <v>17858</v>
      </c>
      <c r="H23" s="16">
        <v>32036</v>
      </c>
      <c r="I23" s="16">
        <v>42584.764999999999</v>
      </c>
    </row>
    <row r="24" spans="1:9" ht="24" x14ac:dyDescent="0.25">
      <c r="A24" s="13" t="s">
        <v>23</v>
      </c>
      <c r="B24" s="14">
        <v>45944.044999999998</v>
      </c>
      <c r="C24" s="15">
        <f t="shared" si="0"/>
        <v>20.588137156839366</v>
      </c>
      <c r="D24" s="16">
        <v>11446</v>
      </c>
      <c r="E24" s="16">
        <v>2927</v>
      </c>
      <c r="F24" s="16">
        <v>9266</v>
      </c>
      <c r="G24" s="16">
        <v>5325</v>
      </c>
      <c r="H24" s="16">
        <v>5465</v>
      </c>
      <c r="I24" s="16">
        <v>9459.0229999999992</v>
      </c>
    </row>
    <row r="25" spans="1:9" ht="24" x14ac:dyDescent="0.25">
      <c r="A25" s="13" t="s">
        <v>24</v>
      </c>
      <c r="B25" s="14">
        <v>4747.5175282234104</v>
      </c>
      <c r="C25" s="15" t="s">
        <v>58</v>
      </c>
      <c r="D25" s="16">
        <v>4354</v>
      </c>
      <c r="E25" s="16">
        <v>4279</v>
      </c>
      <c r="F25" s="16">
        <v>4353</v>
      </c>
      <c r="G25" s="16">
        <v>4670</v>
      </c>
      <c r="H25" s="16">
        <v>5110</v>
      </c>
      <c r="I25" s="16">
        <v>4724.6191520467837</v>
      </c>
    </row>
    <row r="26" spans="1:9" x14ac:dyDescent="0.25">
      <c r="A26" s="67" t="s">
        <v>106</v>
      </c>
    </row>
    <row r="29" spans="1:9" x14ac:dyDescent="0.25">
      <c r="A29" s="68" t="s">
        <v>0</v>
      </c>
      <c r="B29" s="68" t="s">
        <v>4</v>
      </c>
      <c r="C29" s="68" t="s">
        <v>5</v>
      </c>
      <c r="D29" s="68" t="s">
        <v>6</v>
      </c>
      <c r="E29" s="68" t="s">
        <v>7</v>
      </c>
      <c r="F29" s="68" t="s">
        <v>3</v>
      </c>
      <c r="G29" s="68" t="s">
        <v>57</v>
      </c>
    </row>
    <row r="30" spans="1:9" x14ac:dyDescent="0.25">
      <c r="A30" s="1" t="s">
        <v>19</v>
      </c>
      <c r="B30" s="2">
        <v>49768</v>
      </c>
      <c r="C30" s="4">
        <v>-65431</v>
      </c>
      <c r="D30" s="2">
        <v>14663</v>
      </c>
      <c r="E30" s="4">
        <v>-3792</v>
      </c>
      <c r="F30" s="2">
        <v>149</v>
      </c>
      <c r="G30" s="4">
        <v>-15323.002</v>
      </c>
    </row>
  </sheetData>
  <mergeCells count="5">
    <mergeCell ref="A6:A8"/>
    <mergeCell ref="B6:B7"/>
    <mergeCell ref="D6:I6"/>
    <mergeCell ref="D7:I7"/>
    <mergeCell ref="C6:C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9"/>
  <sheetViews>
    <sheetView topLeftCell="A16" zoomScaleNormal="100" workbookViewId="0">
      <selection activeCell="A39" sqref="A39"/>
    </sheetView>
  </sheetViews>
  <sheetFormatPr defaultRowHeight="15" x14ac:dyDescent="0.25"/>
  <cols>
    <col min="1" max="1" width="4.5703125" style="3" customWidth="1"/>
    <col min="2" max="2" width="14" style="3" customWidth="1"/>
    <col min="3" max="3" width="47.42578125" style="3" customWidth="1"/>
    <col min="4" max="4" width="12.140625" style="3" customWidth="1"/>
    <col min="5" max="5" width="12.7109375" style="3" bestFit="1" customWidth="1"/>
    <col min="6" max="6" width="11.5703125" style="3" customWidth="1"/>
    <col min="7" max="7" width="11.7109375" style="3" customWidth="1"/>
    <col min="8" max="8" width="11.42578125" style="3" customWidth="1"/>
    <col min="9" max="9" width="9.140625" style="3"/>
    <col min="10" max="10" width="11.42578125" style="3" customWidth="1"/>
    <col min="11" max="16384" width="9.140625" style="3"/>
  </cols>
  <sheetData>
    <row r="3" spans="1:8" x14ac:dyDescent="0.25">
      <c r="A3" s="7" t="s">
        <v>105</v>
      </c>
      <c r="B3" s="9"/>
    </row>
    <row r="5" spans="1:8" ht="24" x14ac:dyDescent="0.25">
      <c r="A5" s="36" t="s">
        <v>26</v>
      </c>
      <c r="B5" s="36" t="s">
        <v>27</v>
      </c>
      <c r="C5" s="36" t="s">
        <v>28</v>
      </c>
      <c r="D5" s="36" t="s">
        <v>29</v>
      </c>
      <c r="E5" s="36" t="s">
        <v>41</v>
      </c>
      <c r="F5" s="36" t="s">
        <v>56</v>
      </c>
      <c r="G5" s="36" t="s">
        <v>42</v>
      </c>
      <c r="H5" s="36" t="s">
        <v>30</v>
      </c>
    </row>
    <row r="6" spans="1:8" x14ac:dyDescent="0.25">
      <c r="A6" s="25" t="s">
        <v>31</v>
      </c>
      <c r="B6" s="26" t="s">
        <v>44</v>
      </c>
      <c r="C6" s="27" t="s">
        <v>94</v>
      </c>
      <c r="D6" s="44" t="s">
        <v>86</v>
      </c>
      <c r="E6" s="28">
        <v>67053.607000000004</v>
      </c>
      <c r="F6" s="37">
        <f>E6/$E$18*100</f>
        <v>26.404671465587175</v>
      </c>
      <c r="G6" s="28">
        <v>3822.3470000000002</v>
      </c>
      <c r="H6" s="28">
        <v>122</v>
      </c>
    </row>
    <row r="7" spans="1:8" x14ac:dyDescent="0.25">
      <c r="A7" s="25" t="s">
        <v>32</v>
      </c>
      <c r="B7" s="26" t="s">
        <v>43</v>
      </c>
      <c r="C7" s="27" t="s">
        <v>93</v>
      </c>
      <c r="D7" s="44" t="s">
        <v>87</v>
      </c>
      <c r="E7" s="28">
        <v>61076.286</v>
      </c>
      <c r="F7" s="37">
        <f t="shared" ref="F7:F15" si="0">E7/$E$18*100</f>
        <v>24.050895072180701</v>
      </c>
      <c r="G7" s="31">
        <v>-127.09399999999999</v>
      </c>
      <c r="H7" s="28">
        <v>76</v>
      </c>
    </row>
    <row r="8" spans="1:8" x14ac:dyDescent="0.25">
      <c r="A8" s="25" t="s">
        <v>33</v>
      </c>
      <c r="B8" s="26" t="s">
        <v>45</v>
      </c>
      <c r="C8" s="27" t="s">
        <v>95</v>
      </c>
      <c r="D8" s="44" t="s">
        <v>88</v>
      </c>
      <c r="E8" s="28">
        <v>22792.617999999999</v>
      </c>
      <c r="F8" s="37">
        <f t="shared" si="0"/>
        <v>8.9753798051554252</v>
      </c>
      <c r="G8" s="28">
        <v>982.76400000000001</v>
      </c>
      <c r="H8" s="28">
        <v>37</v>
      </c>
    </row>
    <row r="9" spans="1:8" x14ac:dyDescent="0.25">
      <c r="A9" s="25" t="s">
        <v>34</v>
      </c>
      <c r="B9" s="26" t="s">
        <v>39</v>
      </c>
      <c r="C9" s="27" t="s">
        <v>96</v>
      </c>
      <c r="D9" s="44" t="s">
        <v>89</v>
      </c>
      <c r="E9" s="28">
        <v>12760.014999999999</v>
      </c>
      <c r="F9" s="37">
        <f t="shared" si="0"/>
        <v>5.0246961952541085</v>
      </c>
      <c r="G9" s="28">
        <v>2073.1790000000001</v>
      </c>
      <c r="H9" s="28">
        <v>15</v>
      </c>
    </row>
    <row r="10" spans="1:8" x14ac:dyDescent="0.25">
      <c r="A10" s="25" t="s">
        <v>35</v>
      </c>
      <c r="B10" s="26" t="s">
        <v>61</v>
      </c>
      <c r="C10" s="27" t="s">
        <v>97</v>
      </c>
      <c r="D10" s="44" t="s">
        <v>90</v>
      </c>
      <c r="E10" s="28">
        <v>10620.773999999999</v>
      </c>
      <c r="F10" s="37">
        <f t="shared" si="0"/>
        <v>4.1822962362076979</v>
      </c>
      <c r="G10" s="31">
        <v>-25850.931</v>
      </c>
      <c r="H10" s="28">
        <v>122</v>
      </c>
    </row>
    <row r="11" spans="1:8" x14ac:dyDescent="0.25">
      <c r="A11" s="25" t="s">
        <v>48</v>
      </c>
      <c r="B11" s="26" t="s">
        <v>46</v>
      </c>
      <c r="C11" s="27" t="s">
        <v>98</v>
      </c>
      <c r="D11" s="44" t="s">
        <v>91</v>
      </c>
      <c r="E11" s="28">
        <v>9584.89</v>
      </c>
      <c r="F11" s="37">
        <f t="shared" si="0"/>
        <v>3.7743811676498149</v>
      </c>
      <c r="G11" s="31">
        <v>-376.97699999999998</v>
      </c>
      <c r="H11" s="28">
        <v>33</v>
      </c>
    </row>
    <row r="12" spans="1:8" x14ac:dyDescent="0.25">
      <c r="A12" s="25" t="s">
        <v>49</v>
      </c>
      <c r="B12" s="26" t="s">
        <v>36</v>
      </c>
      <c r="C12" s="27" t="s">
        <v>99</v>
      </c>
      <c r="D12" s="44" t="s">
        <v>89</v>
      </c>
      <c r="E12" s="28">
        <v>9390.3690000000006</v>
      </c>
      <c r="F12" s="37">
        <f t="shared" si="0"/>
        <v>3.6977818118812662</v>
      </c>
      <c r="G12" s="28">
        <v>2154.636</v>
      </c>
      <c r="H12" s="28">
        <v>12</v>
      </c>
    </row>
    <row r="13" spans="1:8" x14ac:dyDescent="0.25">
      <c r="A13" s="25" t="s">
        <v>50</v>
      </c>
      <c r="B13" s="26" t="s">
        <v>37</v>
      </c>
      <c r="C13" s="27" t="s">
        <v>38</v>
      </c>
      <c r="D13" s="44" t="s">
        <v>89</v>
      </c>
      <c r="E13" s="28">
        <v>6653.3270000000002</v>
      </c>
      <c r="F13" s="37">
        <f t="shared" si="0"/>
        <v>2.6199770817417876</v>
      </c>
      <c r="G13" s="28">
        <v>1486.7829999999999</v>
      </c>
      <c r="H13" s="28">
        <v>7</v>
      </c>
    </row>
    <row r="14" spans="1:8" x14ac:dyDescent="0.25">
      <c r="A14" s="25" t="s">
        <v>51</v>
      </c>
      <c r="B14" s="26" t="s">
        <v>47</v>
      </c>
      <c r="C14" s="30" t="s">
        <v>85</v>
      </c>
      <c r="D14" s="44" t="s">
        <v>89</v>
      </c>
      <c r="E14" s="28">
        <v>6382.6450000000004</v>
      </c>
      <c r="F14" s="37">
        <f t="shared" si="0"/>
        <v>2.5133867042599607</v>
      </c>
      <c r="G14" s="28">
        <v>205.256</v>
      </c>
      <c r="H14" s="28">
        <v>18</v>
      </c>
    </row>
    <row r="15" spans="1:8" x14ac:dyDescent="0.25">
      <c r="A15" s="25" t="s">
        <v>52</v>
      </c>
      <c r="B15" s="26" t="s">
        <v>63</v>
      </c>
      <c r="C15" s="27" t="s">
        <v>64</v>
      </c>
      <c r="D15" s="44" t="s">
        <v>92</v>
      </c>
      <c r="E15" s="28">
        <v>4344.7420000000002</v>
      </c>
      <c r="F15" s="37">
        <f t="shared" si="0"/>
        <v>1.7108920794184592</v>
      </c>
      <c r="G15" s="28">
        <v>389.20800000000003</v>
      </c>
      <c r="H15" s="28">
        <v>9</v>
      </c>
    </row>
    <row r="16" spans="1:8" x14ac:dyDescent="0.25">
      <c r="A16" s="32" t="s">
        <v>70</v>
      </c>
      <c r="B16" s="32"/>
      <c r="C16" s="32"/>
      <c r="D16" s="32"/>
      <c r="E16" s="38">
        <f>SUM(E6:E10)</f>
        <v>174303.30000000002</v>
      </c>
      <c r="F16" s="39">
        <f>E16/E18*100</f>
        <v>68.637938774385105</v>
      </c>
      <c r="G16" s="40">
        <f>SUM(G6:G10)</f>
        <v>-19099.735000000001</v>
      </c>
      <c r="H16" s="38">
        <f>SUM(H6:H10)</f>
        <v>372</v>
      </c>
    </row>
    <row r="17" spans="1:8" x14ac:dyDescent="0.25">
      <c r="A17" s="32" t="s">
        <v>53</v>
      </c>
      <c r="B17" s="32"/>
      <c r="C17" s="32"/>
      <c r="D17" s="32"/>
      <c r="E17" s="38">
        <f>SUM(E6:E15)</f>
        <v>210659.27299999999</v>
      </c>
      <c r="F17" s="39">
        <f>E17/E18*100</f>
        <v>82.954357619336392</v>
      </c>
      <c r="G17" s="40">
        <f>SUM(G6:G15)</f>
        <v>-15240.829000000002</v>
      </c>
      <c r="H17" s="38">
        <f>SUM(H6:H15)</f>
        <v>451</v>
      </c>
    </row>
    <row r="18" spans="1:8" x14ac:dyDescent="0.25">
      <c r="A18" s="32" t="s">
        <v>69</v>
      </c>
      <c r="B18" s="32"/>
      <c r="C18" s="32"/>
      <c r="D18" s="32"/>
      <c r="E18" s="38">
        <v>253946</v>
      </c>
      <c r="F18" s="41">
        <v>100</v>
      </c>
      <c r="G18" s="42">
        <v>-15323</v>
      </c>
      <c r="H18" s="43">
        <v>570</v>
      </c>
    </row>
    <row r="19" spans="1:8" x14ac:dyDescent="0.25">
      <c r="A19" s="67" t="s">
        <v>107</v>
      </c>
      <c r="E19" s="12"/>
    </row>
    <row r="20" spans="1:8" x14ac:dyDescent="0.25">
      <c r="A20" s="7" t="s">
        <v>71</v>
      </c>
      <c r="B20" s="9"/>
    </row>
    <row r="39" spans="1:1" x14ac:dyDescent="0.25">
      <c r="A39" s="67" t="s">
        <v>107</v>
      </c>
    </row>
  </sheetData>
  <mergeCells count="3">
    <mergeCell ref="A17:D17"/>
    <mergeCell ref="A18:D18"/>
    <mergeCell ref="A16:D1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0"/>
  <sheetViews>
    <sheetView topLeftCell="A13" zoomScaleNormal="100" workbookViewId="0">
      <selection activeCell="A19" sqref="A19"/>
    </sheetView>
  </sheetViews>
  <sheetFormatPr defaultRowHeight="15" x14ac:dyDescent="0.25"/>
  <cols>
    <col min="1" max="1" width="7.42578125" style="3" customWidth="1"/>
    <col min="2" max="2" width="14" style="3" customWidth="1"/>
    <col min="3" max="3" width="45.28515625" style="3" customWidth="1"/>
    <col min="4" max="4" width="14.5703125" style="3" bestFit="1" customWidth="1"/>
    <col min="5" max="5" width="15.7109375" style="3" customWidth="1"/>
    <col min="6" max="6" width="11.5703125" style="3" customWidth="1"/>
    <col min="7" max="7" width="10.7109375" style="3" customWidth="1"/>
    <col min="8" max="8" width="11.42578125" style="3" customWidth="1"/>
    <col min="9" max="9" width="9.140625" style="3"/>
    <col min="10" max="10" width="11.42578125" style="3" customWidth="1"/>
    <col min="11" max="16384" width="9.140625" style="3"/>
  </cols>
  <sheetData>
    <row r="3" spans="1:8" x14ac:dyDescent="0.25">
      <c r="A3" s="7" t="s">
        <v>72</v>
      </c>
      <c r="B3" s="9"/>
    </row>
    <row r="5" spans="1:8" ht="22.5" x14ac:dyDescent="0.25">
      <c r="A5" s="66" t="s">
        <v>26</v>
      </c>
      <c r="B5" s="66" t="s">
        <v>27</v>
      </c>
      <c r="C5" s="66" t="s">
        <v>28</v>
      </c>
      <c r="D5" s="66" t="s">
        <v>29</v>
      </c>
      <c r="E5" s="66" t="s">
        <v>84</v>
      </c>
      <c r="F5" s="66" t="s">
        <v>56</v>
      </c>
      <c r="G5" s="66" t="s">
        <v>41</v>
      </c>
      <c r="H5" s="66" t="s">
        <v>30</v>
      </c>
    </row>
    <row r="6" spans="1:8" x14ac:dyDescent="0.25">
      <c r="A6" s="61" t="s">
        <v>31</v>
      </c>
      <c r="B6" s="62" t="s">
        <v>44</v>
      </c>
      <c r="C6" s="63" t="s">
        <v>59</v>
      </c>
      <c r="D6" s="63" t="s">
        <v>65</v>
      </c>
      <c r="E6" s="64">
        <v>3822.3470000000002</v>
      </c>
      <c r="F6" s="65">
        <f>E6/$E$18*100</f>
        <v>29.303488193805581</v>
      </c>
      <c r="G6" s="64">
        <v>67053.607000000004</v>
      </c>
      <c r="H6" s="64">
        <v>122</v>
      </c>
    </row>
    <row r="7" spans="1:8" x14ac:dyDescent="0.25">
      <c r="A7" s="25" t="s">
        <v>32</v>
      </c>
      <c r="B7" s="19" t="s">
        <v>36</v>
      </c>
      <c r="C7" s="20" t="s">
        <v>62</v>
      </c>
      <c r="D7" s="20" t="s">
        <v>67</v>
      </c>
      <c r="E7" s="23">
        <v>2154.636</v>
      </c>
      <c r="F7" s="29">
        <f t="shared" ref="F7:F15" si="0">E7/$E$18*100</f>
        <v>16.518215271389145</v>
      </c>
      <c r="G7" s="23">
        <v>9390.3690000000006</v>
      </c>
      <c r="H7" s="23">
        <v>12</v>
      </c>
    </row>
    <row r="8" spans="1:8" x14ac:dyDescent="0.25">
      <c r="A8" s="25" t="s">
        <v>33</v>
      </c>
      <c r="B8" s="19" t="s">
        <v>39</v>
      </c>
      <c r="C8" s="20" t="s">
        <v>40</v>
      </c>
      <c r="D8" s="20" t="s">
        <v>67</v>
      </c>
      <c r="E8" s="23">
        <v>2073.1790000000001</v>
      </c>
      <c r="F8" s="29">
        <f t="shared" si="0"/>
        <v>15.89373658386998</v>
      </c>
      <c r="G8" s="23">
        <v>12760.014999999999</v>
      </c>
      <c r="H8" s="23">
        <v>15</v>
      </c>
    </row>
    <row r="9" spans="1:8" x14ac:dyDescent="0.25">
      <c r="A9" s="25" t="s">
        <v>34</v>
      </c>
      <c r="B9" s="19" t="s">
        <v>37</v>
      </c>
      <c r="C9" s="20" t="s">
        <v>38</v>
      </c>
      <c r="D9" s="20" t="s">
        <v>67</v>
      </c>
      <c r="E9" s="23">
        <v>1486.7829999999999</v>
      </c>
      <c r="F9" s="29">
        <f t="shared" si="0"/>
        <v>11.398213738117141</v>
      </c>
      <c r="G9" s="23">
        <v>6653.3270000000002</v>
      </c>
      <c r="H9" s="23">
        <v>7</v>
      </c>
    </row>
    <row r="10" spans="1:8" x14ac:dyDescent="0.25">
      <c r="A10" s="25" t="s">
        <v>35</v>
      </c>
      <c r="B10" s="19" t="s">
        <v>45</v>
      </c>
      <c r="C10" s="20" t="s">
        <v>60</v>
      </c>
      <c r="D10" s="20" t="s">
        <v>66</v>
      </c>
      <c r="E10" s="23">
        <v>982.76400000000001</v>
      </c>
      <c r="F10" s="29">
        <f t="shared" si="0"/>
        <v>7.5342226310947558</v>
      </c>
      <c r="G10" s="23">
        <v>22792.617999999999</v>
      </c>
      <c r="H10" s="23">
        <v>37</v>
      </c>
    </row>
    <row r="11" spans="1:8" x14ac:dyDescent="0.25">
      <c r="A11" s="25" t="s">
        <v>48</v>
      </c>
      <c r="B11" s="19" t="s">
        <v>74</v>
      </c>
      <c r="C11" s="20" t="s">
        <v>75</v>
      </c>
      <c r="D11" s="20" t="s">
        <v>67</v>
      </c>
      <c r="E11" s="23">
        <v>397.17099999999999</v>
      </c>
      <c r="F11" s="29">
        <f t="shared" si="0"/>
        <v>3.0448558724317691</v>
      </c>
      <c r="G11" s="23">
        <v>2213.8270000000002</v>
      </c>
      <c r="H11" s="23">
        <v>2</v>
      </c>
    </row>
    <row r="12" spans="1:8" x14ac:dyDescent="0.25">
      <c r="A12" s="25" t="s">
        <v>49</v>
      </c>
      <c r="B12" s="19" t="s">
        <v>63</v>
      </c>
      <c r="C12" s="20" t="s">
        <v>64</v>
      </c>
      <c r="D12" s="20" t="s">
        <v>68</v>
      </c>
      <c r="E12" s="23">
        <v>389.20800000000003</v>
      </c>
      <c r="F12" s="29">
        <f t="shared" si="0"/>
        <v>2.9838086476540941</v>
      </c>
      <c r="G12" s="23">
        <v>4344.7420000000002</v>
      </c>
      <c r="H12" s="23">
        <v>9</v>
      </c>
    </row>
    <row r="13" spans="1:8" x14ac:dyDescent="0.25">
      <c r="A13" s="25" t="s">
        <v>50</v>
      </c>
      <c r="B13" s="19" t="s">
        <v>76</v>
      </c>
      <c r="C13" s="20" t="s">
        <v>77</v>
      </c>
      <c r="D13" s="20" t="s">
        <v>67</v>
      </c>
      <c r="E13" s="23">
        <v>293.43099999999998</v>
      </c>
      <c r="F13" s="29">
        <f t="shared" si="0"/>
        <v>2.2495476847592761</v>
      </c>
      <c r="G13" s="23">
        <v>3083.393</v>
      </c>
      <c r="H13" s="23">
        <v>3</v>
      </c>
    </row>
    <row r="14" spans="1:8" x14ac:dyDescent="0.25">
      <c r="A14" s="25" t="s">
        <v>51</v>
      </c>
      <c r="B14" s="19" t="s">
        <v>78</v>
      </c>
      <c r="C14" s="20" t="s">
        <v>79</v>
      </c>
      <c r="D14" s="20" t="s">
        <v>82</v>
      </c>
      <c r="E14" s="23">
        <v>278.42700000000002</v>
      </c>
      <c r="F14" s="29">
        <f t="shared" si="0"/>
        <v>2.1345216191352345</v>
      </c>
      <c r="G14" s="23">
        <v>2287.5279999999998</v>
      </c>
      <c r="H14" s="23">
        <v>4</v>
      </c>
    </row>
    <row r="15" spans="1:8" x14ac:dyDescent="0.25">
      <c r="A15" s="59" t="s">
        <v>52</v>
      </c>
      <c r="B15" s="21" t="s">
        <v>80</v>
      </c>
      <c r="C15" s="22" t="s">
        <v>81</v>
      </c>
      <c r="D15" s="22" t="s">
        <v>83</v>
      </c>
      <c r="E15" s="24">
        <v>205.96199999999999</v>
      </c>
      <c r="F15" s="60">
        <f t="shared" si="0"/>
        <v>1.5789788408463661</v>
      </c>
      <c r="G15" s="24">
        <v>967.58699999999999</v>
      </c>
      <c r="H15" s="24">
        <v>1</v>
      </c>
    </row>
    <row r="16" spans="1:8" x14ac:dyDescent="0.25">
      <c r="A16" s="32" t="s">
        <v>70</v>
      </c>
      <c r="B16" s="32"/>
      <c r="C16" s="32"/>
      <c r="D16" s="32"/>
      <c r="E16" s="33">
        <f>SUM(E6:E10)</f>
        <v>10519.708999999999</v>
      </c>
      <c r="F16" s="34">
        <f>E16/E18*100</f>
        <v>80.647876418276596</v>
      </c>
      <c r="G16" s="35">
        <f>SUM(G6:G10)</f>
        <v>118649.93600000002</v>
      </c>
      <c r="H16" s="33">
        <f>SUM(H6:H10)</f>
        <v>193</v>
      </c>
    </row>
    <row r="17" spans="1:8" x14ac:dyDescent="0.25">
      <c r="A17" s="32" t="s">
        <v>53</v>
      </c>
      <c r="B17" s="32"/>
      <c r="C17" s="32"/>
      <c r="D17" s="32"/>
      <c r="E17" s="33">
        <f>SUM(E6:E15)</f>
        <v>12083.907999999999</v>
      </c>
      <c r="F17" s="34">
        <f>E17/E18*100</f>
        <v>92.639589083103331</v>
      </c>
      <c r="G17" s="35">
        <f>SUM(G6:G15)</f>
        <v>131547.01300000004</v>
      </c>
      <c r="H17" s="33">
        <f>SUM(H6:H15)</f>
        <v>212</v>
      </c>
    </row>
    <row r="18" spans="1:8" x14ac:dyDescent="0.25">
      <c r="A18" s="32" t="s">
        <v>69</v>
      </c>
      <c r="B18" s="32"/>
      <c r="C18" s="32"/>
      <c r="D18" s="32"/>
      <c r="E18" s="33">
        <v>13044</v>
      </c>
      <c r="F18" s="34">
        <v>100</v>
      </c>
      <c r="G18" s="35">
        <v>253946</v>
      </c>
      <c r="H18" s="33">
        <v>570</v>
      </c>
    </row>
    <row r="19" spans="1:8" x14ac:dyDescent="0.25">
      <c r="A19" s="67" t="s">
        <v>107</v>
      </c>
      <c r="E19" s="12"/>
    </row>
    <row r="20" spans="1:8" x14ac:dyDescent="0.25">
      <c r="A20" s="7" t="s">
        <v>73</v>
      </c>
      <c r="B20" s="9"/>
    </row>
  </sheetData>
  <mergeCells count="3">
    <mergeCell ref="A16:D16"/>
    <mergeCell ref="A17:D17"/>
    <mergeCell ref="A18:D1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C23" sqref="C23"/>
    </sheetView>
  </sheetViews>
  <sheetFormatPr defaultRowHeight="15" x14ac:dyDescent="0.25"/>
  <cols>
    <col min="1" max="1" width="39.42578125" style="3" bestFit="1" customWidth="1"/>
    <col min="2" max="3" width="11.7109375" style="3" bestFit="1" customWidth="1"/>
    <col min="4" max="7" width="10.7109375" style="3" bestFit="1" customWidth="1"/>
    <col min="8" max="256" width="9.140625" style="3"/>
    <col min="257" max="257" width="39.42578125" style="3" bestFit="1" customWidth="1"/>
    <col min="258" max="259" width="11.7109375" style="3" bestFit="1" customWidth="1"/>
    <col min="260" max="263" width="10.7109375" style="3" bestFit="1" customWidth="1"/>
    <col min="264" max="512" width="9.140625" style="3"/>
    <col min="513" max="513" width="39.42578125" style="3" bestFit="1" customWidth="1"/>
    <col min="514" max="515" width="11.7109375" style="3" bestFit="1" customWidth="1"/>
    <col min="516" max="519" width="10.7109375" style="3" bestFit="1" customWidth="1"/>
    <col min="520" max="768" width="9.140625" style="3"/>
    <col min="769" max="769" width="39.42578125" style="3" bestFit="1" customWidth="1"/>
    <col min="770" max="771" width="11.7109375" style="3" bestFit="1" customWidth="1"/>
    <col min="772" max="775" width="10.7109375" style="3" bestFit="1" customWidth="1"/>
    <col min="776" max="1024" width="9.140625" style="3"/>
    <col min="1025" max="1025" width="39.42578125" style="3" bestFit="1" customWidth="1"/>
    <col min="1026" max="1027" width="11.7109375" style="3" bestFit="1" customWidth="1"/>
    <col min="1028" max="1031" width="10.7109375" style="3" bestFit="1" customWidth="1"/>
    <col min="1032" max="1280" width="9.140625" style="3"/>
    <col min="1281" max="1281" width="39.42578125" style="3" bestFit="1" customWidth="1"/>
    <col min="1282" max="1283" width="11.7109375" style="3" bestFit="1" customWidth="1"/>
    <col min="1284" max="1287" width="10.7109375" style="3" bestFit="1" customWidth="1"/>
    <col min="1288" max="1536" width="9.140625" style="3"/>
    <col min="1537" max="1537" width="39.42578125" style="3" bestFit="1" customWidth="1"/>
    <col min="1538" max="1539" width="11.7109375" style="3" bestFit="1" customWidth="1"/>
    <col min="1540" max="1543" width="10.7109375" style="3" bestFit="1" customWidth="1"/>
    <col min="1544" max="1792" width="9.140625" style="3"/>
    <col min="1793" max="1793" width="39.42578125" style="3" bestFit="1" customWidth="1"/>
    <col min="1794" max="1795" width="11.7109375" style="3" bestFit="1" customWidth="1"/>
    <col min="1796" max="1799" width="10.7109375" style="3" bestFit="1" customWidth="1"/>
    <col min="1800" max="2048" width="9.140625" style="3"/>
    <col min="2049" max="2049" width="39.42578125" style="3" bestFit="1" customWidth="1"/>
    <col min="2050" max="2051" width="11.7109375" style="3" bestFit="1" customWidth="1"/>
    <col min="2052" max="2055" width="10.7109375" style="3" bestFit="1" customWidth="1"/>
    <col min="2056" max="2304" width="9.140625" style="3"/>
    <col min="2305" max="2305" width="39.42578125" style="3" bestFit="1" customWidth="1"/>
    <col min="2306" max="2307" width="11.7109375" style="3" bestFit="1" customWidth="1"/>
    <col min="2308" max="2311" width="10.7109375" style="3" bestFit="1" customWidth="1"/>
    <col min="2312" max="2560" width="9.140625" style="3"/>
    <col min="2561" max="2561" width="39.42578125" style="3" bestFit="1" customWidth="1"/>
    <col min="2562" max="2563" width="11.7109375" style="3" bestFit="1" customWidth="1"/>
    <col min="2564" max="2567" width="10.7109375" style="3" bestFit="1" customWidth="1"/>
    <col min="2568" max="2816" width="9.140625" style="3"/>
    <col min="2817" max="2817" width="39.42578125" style="3" bestFit="1" customWidth="1"/>
    <col min="2818" max="2819" width="11.7109375" style="3" bestFit="1" customWidth="1"/>
    <col min="2820" max="2823" width="10.7109375" style="3" bestFit="1" customWidth="1"/>
    <col min="2824" max="3072" width="9.140625" style="3"/>
    <col min="3073" max="3073" width="39.42578125" style="3" bestFit="1" customWidth="1"/>
    <col min="3074" max="3075" width="11.7109375" style="3" bestFit="1" customWidth="1"/>
    <col min="3076" max="3079" width="10.7109375" style="3" bestFit="1" customWidth="1"/>
    <col min="3080" max="3328" width="9.140625" style="3"/>
    <col min="3329" max="3329" width="39.42578125" style="3" bestFit="1" customWidth="1"/>
    <col min="3330" max="3331" width="11.7109375" style="3" bestFit="1" customWidth="1"/>
    <col min="3332" max="3335" width="10.7109375" style="3" bestFit="1" customWidth="1"/>
    <col min="3336" max="3584" width="9.140625" style="3"/>
    <col min="3585" max="3585" width="39.42578125" style="3" bestFit="1" customWidth="1"/>
    <col min="3586" max="3587" width="11.7109375" style="3" bestFit="1" customWidth="1"/>
    <col min="3588" max="3591" width="10.7109375" style="3" bestFit="1" customWidth="1"/>
    <col min="3592" max="3840" width="9.140625" style="3"/>
    <col min="3841" max="3841" width="39.42578125" style="3" bestFit="1" customWidth="1"/>
    <col min="3842" max="3843" width="11.7109375" style="3" bestFit="1" customWidth="1"/>
    <col min="3844" max="3847" width="10.7109375" style="3" bestFit="1" customWidth="1"/>
    <col min="3848" max="4096" width="9.140625" style="3"/>
    <col min="4097" max="4097" width="39.42578125" style="3" bestFit="1" customWidth="1"/>
    <col min="4098" max="4099" width="11.7109375" style="3" bestFit="1" customWidth="1"/>
    <col min="4100" max="4103" width="10.7109375" style="3" bestFit="1" customWidth="1"/>
    <col min="4104" max="4352" width="9.140625" style="3"/>
    <col min="4353" max="4353" width="39.42578125" style="3" bestFit="1" customWidth="1"/>
    <col min="4354" max="4355" width="11.7109375" style="3" bestFit="1" customWidth="1"/>
    <col min="4356" max="4359" width="10.7109375" style="3" bestFit="1" customWidth="1"/>
    <col min="4360" max="4608" width="9.140625" style="3"/>
    <col min="4609" max="4609" width="39.42578125" style="3" bestFit="1" customWidth="1"/>
    <col min="4610" max="4611" width="11.7109375" style="3" bestFit="1" customWidth="1"/>
    <col min="4612" max="4615" width="10.7109375" style="3" bestFit="1" customWidth="1"/>
    <col min="4616" max="4864" width="9.140625" style="3"/>
    <col min="4865" max="4865" width="39.42578125" style="3" bestFit="1" customWidth="1"/>
    <col min="4866" max="4867" width="11.7109375" style="3" bestFit="1" customWidth="1"/>
    <col min="4868" max="4871" width="10.7109375" style="3" bestFit="1" customWidth="1"/>
    <col min="4872" max="5120" width="9.140625" style="3"/>
    <col min="5121" max="5121" width="39.42578125" style="3" bestFit="1" customWidth="1"/>
    <col min="5122" max="5123" width="11.7109375" style="3" bestFit="1" customWidth="1"/>
    <col min="5124" max="5127" width="10.7109375" style="3" bestFit="1" customWidth="1"/>
    <col min="5128" max="5376" width="9.140625" style="3"/>
    <col min="5377" max="5377" width="39.42578125" style="3" bestFit="1" customWidth="1"/>
    <col min="5378" max="5379" width="11.7109375" style="3" bestFit="1" customWidth="1"/>
    <col min="5380" max="5383" width="10.7109375" style="3" bestFit="1" customWidth="1"/>
    <col min="5384" max="5632" width="9.140625" style="3"/>
    <col min="5633" max="5633" width="39.42578125" style="3" bestFit="1" customWidth="1"/>
    <col min="5634" max="5635" width="11.7109375" style="3" bestFit="1" customWidth="1"/>
    <col min="5636" max="5639" width="10.7109375" style="3" bestFit="1" customWidth="1"/>
    <col min="5640" max="5888" width="9.140625" style="3"/>
    <col min="5889" max="5889" width="39.42578125" style="3" bestFit="1" customWidth="1"/>
    <col min="5890" max="5891" width="11.7109375" style="3" bestFit="1" customWidth="1"/>
    <col min="5892" max="5895" width="10.7109375" style="3" bestFit="1" customWidth="1"/>
    <col min="5896" max="6144" width="9.140625" style="3"/>
    <col min="6145" max="6145" width="39.42578125" style="3" bestFit="1" customWidth="1"/>
    <col min="6146" max="6147" width="11.7109375" style="3" bestFit="1" customWidth="1"/>
    <col min="6148" max="6151" width="10.7109375" style="3" bestFit="1" customWidth="1"/>
    <col min="6152" max="6400" width="9.140625" style="3"/>
    <col min="6401" max="6401" width="39.42578125" style="3" bestFit="1" customWidth="1"/>
    <col min="6402" max="6403" width="11.7109375" style="3" bestFit="1" customWidth="1"/>
    <col min="6404" max="6407" width="10.7109375" style="3" bestFit="1" customWidth="1"/>
    <col min="6408" max="6656" width="9.140625" style="3"/>
    <col min="6657" max="6657" width="39.42578125" style="3" bestFit="1" customWidth="1"/>
    <col min="6658" max="6659" width="11.7109375" style="3" bestFit="1" customWidth="1"/>
    <col min="6660" max="6663" width="10.7109375" style="3" bestFit="1" customWidth="1"/>
    <col min="6664" max="6912" width="9.140625" style="3"/>
    <col min="6913" max="6913" width="39.42578125" style="3" bestFit="1" customWidth="1"/>
    <col min="6914" max="6915" width="11.7109375" style="3" bestFit="1" customWidth="1"/>
    <col min="6916" max="6919" width="10.7109375" style="3" bestFit="1" customWidth="1"/>
    <col min="6920" max="7168" width="9.140625" style="3"/>
    <col min="7169" max="7169" width="39.42578125" style="3" bestFit="1" customWidth="1"/>
    <col min="7170" max="7171" width="11.7109375" style="3" bestFit="1" customWidth="1"/>
    <col min="7172" max="7175" width="10.7109375" style="3" bestFit="1" customWidth="1"/>
    <col min="7176" max="7424" width="9.140625" style="3"/>
    <col min="7425" max="7425" width="39.42578125" style="3" bestFit="1" customWidth="1"/>
    <col min="7426" max="7427" width="11.7109375" style="3" bestFit="1" customWidth="1"/>
    <col min="7428" max="7431" width="10.7109375" style="3" bestFit="1" customWidth="1"/>
    <col min="7432" max="7680" width="9.140625" style="3"/>
    <col min="7681" max="7681" width="39.42578125" style="3" bestFit="1" customWidth="1"/>
    <col min="7682" max="7683" width="11.7109375" style="3" bestFit="1" customWidth="1"/>
    <col min="7684" max="7687" width="10.7109375" style="3" bestFit="1" customWidth="1"/>
    <col min="7688" max="7936" width="9.140625" style="3"/>
    <col min="7937" max="7937" width="39.42578125" style="3" bestFit="1" customWidth="1"/>
    <col min="7938" max="7939" width="11.7109375" style="3" bestFit="1" customWidth="1"/>
    <col min="7940" max="7943" width="10.7109375" style="3" bestFit="1" customWidth="1"/>
    <col min="7944" max="8192" width="9.140625" style="3"/>
    <col min="8193" max="8193" width="39.42578125" style="3" bestFit="1" customWidth="1"/>
    <col min="8194" max="8195" width="11.7109375" style="3" bestFit="1" customWidth="1"/>
    <col min="8196" max="8199" width="10.7109375" style="3" bestFit="1" customWidth="1"/>
    <col min="8200" max="8448" width="9.140625" style="3"/>
    <col min="8449" max="8449" width="39.42578125" style="3" bestFit="1" customWidth="1"/>
    <col min="8450" max="8451" width="11.7109375" style="3" bestFit="1" customWidth="1"/>
    <col min="8452" max="8455" width="10.7109375" style="3" bestFit="1" customWidth="1"/>
    <col min="8456" max="8704" width="9.140625" style="3"/>
    <col min="8705" max="8705" width="39.42578125" style="3" bestFit="1" customWidth="1"/>
    <col min="8706" max="8707" width="11.7109375" style="3" bestFit="1" customWidth="1"/>
    <col min="8708" max="8711" width="10.7109375" style="3" bestFit="1" customWidth="1"/>
    <col min="8712" max="8960" width="9.140625" style="3"/>
    <col min="8961" max="8961" width="39.42578125" style="3" bestFit="1" customWidth="1"/>
    <col min="8962" max="8963" width="11.7109375" style="3" bestFit="1" customWidth="1"/>
    <col min="8964" max="8967" width="10.7109375" style="3" bestFit="1" customWidth="1"/>
    <col min="8968" max="9216" width="9.140625" style="3"/>
    <col min="9217" max="9217" width="39.42578125" style="3" bestFit="1" customWidth="1"/>
    <col min="9218" max="9219" width="11.7109375" style="3" bestFit="1" customWidth="1"/>
    <col min="9220" max="9223" width="10.7109375" style="3" bestFit="1" customWidth="1"/>
    <col min="9224" max="9472" width="9.140625" style="3"/>
    <col min="9473" max="9473" width="39.42578125" style="3" bestFit="1" customWidth="1"/>
    <col min="9474" max="9475" width="11.7109375" style="3" bestFit="1" customWidth="1"/>
    <col min="9476" max="9479" width="10.7109375" style="3" bestFit="1" customWidth="1"/>
    <col min="9480" max="9728" width="9.140625" style="3"/>
    <col min="9729" max="9729" width="39.42578125" style="3" bestFit="1" customWidth="1"/>
    <col min="9730" max="9731" width="11.7109375" style="3" bestFit="1" customWidth="1"/>
    <col min="9732" max="9735" width="10.7109375" style="3" bestFit="1" customWidth="1"/>
    <col min="9736" max="9984" width="9.140625" style="3"/>
    <col min="9985" max="9985" width="39.42578125" style="3" bestFit="1" customWidth="1"/>
    <col min="9986" max="9987" width="11.7109375" style="3" bestFit="1" customWidth="1"/>
    <col min="9988" max="9991" width="10.7109375" style="3" bestFit="1" customWidth="1"/>
    <col min="9992" max="10240" width="9.140625" style="3"/>
    <col min="10241" max="10241" width="39.42578125" style="3" bestFit="1" customWidth="1"/>
    <col min="10242" max="10243" width="11.7109375" style="3" bestFit="1" customWidth="1"/>
    <col min="10244" max="10247" width="10.7109375" style="3" bestFit="1" customWidth="1"/>
    <col min="10248" max="10496" width="9.140625" style="3"/>
    <col min="10497" max="10497" width="39.42578125" style="3" bestFit="1" customWidth="1"/>
    <col min="10498" max="10499" width="11.7109375" style="3" bestFit="1" customWidth="1"/>
    <col min="10500" max="10503" width="10.7109375" style="3" bestFit="1" customWidth="1"/>
    <col min="10504" max="10752" width="9.140625" style="3"/>
    <col min="10753" max="10753" width="39.42578125" style="3" bestFit="1" customWidth="1"/>
    <col min="10754" max="10755" width="11.7109375" style="3" bestFit="1" customWidth="1"/>
    <col min="10756" max="10759" width="10.7109375" style="3" bestFit="1" customWidth="1"/>
    <col min="10760" max="11008" width="9.140625" style="3"/>
    <col min="11009" max="11009" width="39.42578125" style="3" bestFit="1" customWidth="1"/>
    <col min="11010" max="11011" width="11.7109375" style="3" bestFit="1" customWidth="1"/>
    <col min="11012" max="11015" width="10.7109375" style="3" bestFit="1" customWidth="1"/>
    <col min="11016" max="11264" width="9.140625" style="3"/>
    <col min="11265" max="11265" width="39.42578125" style="3" bestFit="1" customWidth="1"/>
    <col min="11266" max="11267" width="11.7109375" style="3" bestFit="1" customWidth="1"/>
    <col min="11268" max="11271" width="10.7109375" style="3" bestFit="1" customWidth="1"/>
    <col min="11272" max="11520" width="9.140625" style="3"/>
    <col min="11521" max="11521" width="39.42578125" style="3" bestFit="1" customWidth="1"/>
    <col min="11522" max="11523" width="11.7109375" style="3" bestFit="1" customWidth="1"/>
    <col min="11524" max="11527" width="10.7109375" style="3" bestFit="1" customWidth="1"/>
    <col min="11528" max="11776" width="9.140625" style="3"/>
    <col min="11777" max="11777" width="39.42578125" style="3" bestFit="1" customWidth="1"/>
    <col min="11778" max="11779" width="11.7109375" style="3" bestFit="1" customWidth="1"/>
    <col min="11780" max="11783" width="10.7109375" style="3" bestFit="1" customWidth="1"/>
    <col min="11784" max="12032" width="9.140625" style="3"/>
    <col min="12033" max="12033" width="39.42578125" style="3" bestFit="1" customWidth="1"/>
    <col min="12034" max="12035" width="11.7109375" style="3" bestFit="1" customWidth="1"/>
    <col min="12036" max="12039" width="10.7109375" style="3" bestFit="1" customWidth="1"/>
    <col min="12040" max="12288" width="9.140625" style="3"/>
    <col min="12289" max="12289" width="39.42578125" style="3" bestFit="1" customWidth="1"/>
    <col min="12290" max="12291" width="11.7109375" style="3" bestFit="1" customWidth="1"/>
    <col min="12292" max="12295" width="10.7109375" style="3" bestFit="1" customWidth="1"/>
    <col min="12296" max="12544" width="9.140625" style="3"/>
    <col min="12545" max="12545" width="39.42578125" style="3" bestFit="1" customWidth="1"/>
    <col min="12546" max="12547" width="11.7109375" style="3" bestFit="1" customWidth="1"/>
    <col min="12548" max="12551" width="10.7109375" style="3" bestFit="1" customWidth="1"/>
    <col min="12552" max="12800" width="9.140625" style="3"/>
    <col min="12801" max="12801" width="39.42578125" style="3" bestFit="1" customWidth="1"/>
    <col min="12802" max="12803" width="11.7109375" style="3" bestFit="1" customWidth="1"/>
    <col min="12804" max="12807" width="10.7109375" style="3" bestFit="1" customWidth="1"/>
    <col min="12808" max="13056" width="9.140625" style="3"/>
    <col min="13057" max="13057" width="39.42578125" style="3" bestFit="1" customWidth="1"/>
    <col min="13058" max="13059" width="11.7109375" style="3" bestFit="1" customWidth="1"/>
    <col min="13060" max="13063" width="10.7109375" style="3" bestFit="1" customWidth="1"/>
    <col min="13064" max="13312" width="9.140625" style="3"/>
    <col min="13313" max="13313" width="39.42578125" style="3" bestFit="1" customWidth="1"/>
    <col min="13314" max="13315" width="11.7109375" style="3" bestFit="1" customWidth="1"/>
    <col min="13316" max="13319" width="10.7109375" style="3" bestFit="1" customWidth="1"/>
    <col min="13320" max="13568" width="9.140625" style="3"/>
    <col min="13569" max="13569" width="39.42578125" style="3" bestFit="1" customWidth="1"/>
    <col min="13570" max="13571" width="11.7109375" style="3" bestFit="1" customWidth="1"/>
    <col min="13572" max="13575" width="10.7109375" style="3" bestFit="1" customWidth="1"/>
    <col min="13576" max="13824" width="9.140625" style="3"/>
    <col min="13825" max="13825" width="39.42578125" style="3" bestFit="1" customWidth="1"/>
    <col min="13826" max="13827" width="11.7109375" style="3" bestFit="1" customWidth="1"/>
    <col min="13828" max="13831" width="10.7109375" style="3" bestFit="1" customWidth="1"/>
    <col min="13832" max="14080" width="9.140625" style="3"/>
    <col min="14081" max="14081" width="39.42578125" style="3" bestFit="1" customWidth="1"/>
    <col min="14082" max="14083" width="11.7109375" style="3" bestFit="1" customWidth="1"/>
    <col min="14084" max="14087" width="10.7109375" style="3" bestFit="1" customWidth="1"/>
    <col min="14088" max="14336" width="9.140625" style="3"/>
    <col min="14337" max="14337" width="39.42578125" style="3" bestFit="1" customWidth="1"/>
    <col min="14338" max="14339" width="11.7109375" style="3" bestFit="1" customWidth="1"/>
    <col min="14340" max="14343" width="10.7109375" style="3" bestFit="1" customWidth="1"/>
    <col min="14344" max="14592" width="9.140625" style="3"/>
    <col min="14593" max="14593" width="39.42578125" style="3" bestFit="1" customWidth="1"/>
    <col min="14594" max="14595" width="11.7109375" style="3" bestFit="1" customWidth="1"/>
    <col min="14596" max="14599" width="10.7109375" style="3" bestFit="1" customWidth="1"/>
    <col min="14600" max="14848" width="9.140625" style="3"/>
    <col min="14849" max="14849" width="39.42578125" style="3" bestFit="1" customWidth="1"/>
    <col min="14850" max="14851" width="11.7109375" style="3" bestFit="1" customWidth="1"/>
    <col min="14852" max="14855" width="10.7109375" style="3" bestFit="1" customWidth="1"/>
    <col min="14856" max="15104" width="9.140625" style="3"/>
    <col min="15105" max="15105" width="39.42578125" style="3" bestFit="1" customWidth="1"/>
    <col min="15106" max="15107" width="11.7109375" style="3" bestFit="1" customWidth="1"/>
    <col min="15108" max="15111" width="10.7109375" style="3" bestFit="1" customWidth="1"/>
    <col min="15112" max="15360" width="9.140625" style="3"/>
    <col min="15361" max="15361" width="39.42578125" style="3" bestFit="1" customWidth="1"/>
    <col min="15362" max="15363" width="11.7109375" style="3" bestFit="1" customWidth="1"/>
    <col min="15364" max="15367" width="10.7109375" style="3" bestFit="1" customWidth="1"/>
    <col min="15368" max="15616" width="9.140625" style="3"/>
    <col min="15617" max="15617" width="39.42578125" style="3" bestFit="1" customWidth="1"/>
    <col min="15618" max="15619" width="11.7109375" style="3" bestFit="1" customWidth="1"/>
    <col min="15620" max="15623" width="10.7109375" style="3" bestFit="1" customWidth="1"/>
    <col min="15624" max="15872" width="9.140625" style="3"/>
    <col min="15873" max="15873" width="39.42578125" style="3" bestFit="1" customWidth="1"/>
    <col min="15874" max="15875" width="11.7109375" style="3" bestFit="1" customWidth="1"/>
    <col min="15876" max="15879" width="10.7109375" style="3" bestFit="1" customWidth="1"/>
    <col min="15880" max="16128" width="9.140625" style="3"/>
    <col min="16129" max="16129" width="39.42578125" style="3" bestFit="1" customWidth="1"/>
    <col min="16130" max="16131" width="11.7109375" style="3" bestFit="1" customWidth="1"/>
    <col min="16132" max="16135" width="10.7109375" style="3" bestFit="1" customWidth="1"/>
    <col min="16136" max="16384" width="9.140625" style="3"/>
  </cols>
  <sheetData>
    <row r="1" spans="1:7" ht="26.25" customHeight="1" x14ac:dyDescent="0.25"/>
    <row r="2" spans="1:7" x14ac:dyDescent="0.25">
      <c r="A2" s="45" t="s">
        <v>101</v>
      </c>
    </row>
    <row r="3" spans="1:7" x14ac:dyDescent="0.25">
      <c r="A3" s="56" t="s">
        <v>0</v>
      </c>
      <c r="B3" s="56" t="s">
        <v>4</v>
      </c>
      <c r="C3" s="56" t="s">
        <v>5</v>
      </c>
      <c r="D3" s="56" t="s">
        <v>6</v>
      </c>
      <c r="E3" s="56" t="s">
        <v>7</v>
      </c>
      <c r="F3" s="56" t="s">
        <v>3</v>
      </c>
      <c r="G3" s="56" t="s">
        <v>57</v>
      </c>
    </row>
    <row r="4" spans="1:7" x14ac:dyDescent="0.25">
      <c r="A4" s="46" t="s">
        <v>11</v>
      </c>
      <c r="B4" s="47">
        <v>91</v>
      </c>
      <c r="C4" s="47">
        <v>89</v>
      </c>
      <c r="D4" s="47">
        <v>88</v>
      </c>
      <c r="E4" s="47">
        <v>83</v>
      </c>
      <c r="F4" s="47">
        <v>77</v>
      </c>
      <c r="G4" s="47">
        <v>76</v>
      </c>
    </row>
    <row r="5" spans="1:7" x14ac:dyDescent="0.25">
      <c r="A5" s="46" t="s">
        <v>12</v>
      </c>
      <c r="B5" s="48">
        <v>134489327</v>
      </c>
      <c r="C5" s="48">
        <v>96182157</v>
      </c>
      <c r="D5" s="48">
        <v>71272212</v>
      </c>
      <c r="E5" s="48">
        <v>63195495</v>
      </c>
      <c r="F5" s="48">
        <v>64044369</v>
      </c>
      <c r="G5" s="48">
        <v>61076286</v>
      </c>
    </row>
    <row r="6" spans="1:7" x14ac:dyDescent="0.25">
      <c r="A6" s="46" t="s">
        <v>13</v>
      </c>
      <c r="B6" s="48">
        <v>90167967</v>
      </c>
      <c r="C6" s="48">
        <v>163947129</v>
      </c>
      <c r="D6" s="48">
        <v>64683887</v>
      </c>
      <c r="E6" s="48">
        <v>64663747</v>
      </c>
      <c r="F6" s="48">
        <v>63436379</v>
      </c>
      <c r="G6" s="48">
        <v>61192208</v>
      </c>
    </row>
    <row r="7" spans="1:7" x14ac:dyDescent="0.25">
      <c r="A7" s="46" t="s">
        <v>14</v>
      </c>
      <c r="B7" s="48">
        <v>44321360</v>
      </c>
      <c r="C7" s="48">
        <v>0</v>
      </c>
      <c r="D7" s="48">
        <v>6588325</v>
      </c>
      <c r="E7" s="48">
        <v>0</v>
      </c>
      <c r="F7" s="48">
        <v>607990</v>
      </c>
      <c r="G7" s="48">
        <v>0</v>
      </c>
    </row>
    <row r="8" spans="1:7" x14ac:dyDescent="0.25">
      <c r="A8" s="46" t="s">
        <v>15</v>
      </c>
      <c r="B8" s="48">
        <v>0</v>
      </c>
      <c r="C8" s="48">
        <v>67764972</v>
      </c>
      <c r="D8" s="48">
        <v>0</v>
      </c>
      <c r="E8" s="48">
        <v>1468252</v>
      </c>
      <c r="F8" s="48">
        <v>0</v>
      </c>
      <c r="G8" s="48">
        <v>115922</v>
      </c>
    </row>
    <row r="9" spans="1:7" x14ac:dyDescent="0.25">
      <c r="A9" s="46" t="s">
        <v>16</v>
      </c>
      <c r="B9" s="48">
        <v>-2141487</v>
      </c>
      <c r="C9" s="48">
        <v>1674399</v>
      </c>
      <c r="D9" s="48">
        <v>-4131744</v>
      </c>
      <c r="E9" s="48">
        <v>2974896</v>
      </c>
      <c r="F9" s="48">
        <v>1423680</v>
      </c>
      <c r="G9" s="48">
        <v>11172</v>
      </c>
    </row>
    <row r="10" spans="1:7" x14ac:dyDescent="0.25">
      <c r="A10" s="46" t="s">
        <v>17</v>
      </c>
      <c r="B10" s="48">
        <v>46462847</v>
      </c>
      <c r="C10" s="48">
        <v>0</v>
      </c>
      <c r="D10" s="48">
        <v>10720069</v>
      </c>
      <c r="E10" s="48">
        <v>0</v>
      </c>
      <c r="F10" s="48">
        <v>0</v>
      </c>
      <c r="G10" s="48">
        <v>0</v>
      </c>
    </row>
    <row r="11" spans="1:7" x14ac:dyDescent="0.25">
      <c r="A11" s="46" t="s">
        <v>18</v>
      </c>
      <c r="B11" s="48">
        <v>0</v>
      </c>
      <c r="C11" s="48">
        <v>69439371</v>
      </c>
      <c r="D11" s="48">
        <v>0</v>
      </c>
      <c r="E11" s="48">
        <v>4443148</v>
      </c>
      <c r="F11" s="48">
        <v>815690</v>
      </c>
      <c r="G11" s="48">
        <v>127094</v>
      </c>
    </row>
    <row r="12" spans="1:7" x14ac:dyDescent="0.25">
      <c r="A12" s="49" t="s">
        <v>100</v>
      </c>
      <c r="B12" s="50">
        <v>46462847</v>
      </c>
      <c r="C12" s="50">
        <v>-69439371</v>
      </c>
      <c r="D12" s="50">
        <v>10720069</v>
      </c>
      <c r="E12" s="50">
        <v>-4443148</v>
      </c>
      <c r="F12" s="50">
        <v>-815690</v>
      </c>
      <c r="G12" s="50">
        <v>-127094</v>
      </c>
    </row>
    <row r="13" spans="1:7" x14ac:dyDescent="0.25">
      <c r="A13" s="46" t="s">
        <v>20</v>
      </c>
      <c r="B13" s="48">
        <v>25104204</v>
      </c>
      <c r="C13" s="48">
        <v>21898201</v>
      </c>
      <c r="D13" s="48">
        <v>21991917</v>
      </c>
      <c r="E13" s="48">
        <v>21514507</v>
      </c>
      <c r="F13" s="48">
        <v>24053420</v>
      </c>
      <c r="G13" s="48">
        <v>20310473</v>
      </c>
    </row>
    <row r="14" spans="1:7" x14ac:dyDescent="0.25">
      <c r="A14" s="46" t="s">
        <v>21</v>
      </c>
      <c r="B14" s="48">
        <v>27215382</v>
      </c>
      <c r="C14" s="48">
        <v>19029881</v>
      </c>
      <c r="D14" s="48">
        <v>13069959</v>
      </c>
      <c r="E14" s="48">
        <v>13108895</v>
      </c>
      <c r="F14" s="48">
        <v>14289181</v>
      </c>
      <c r="G14" s="48">
        <v>14849511</v>
      </c>
    </row>
    <row r="15" spans="1:7" x14ac:dyDescent="0.25">
      <c r="A15" s="46" t="s">
        <v>22</v>
      </c>
      <c r="B15" s="48">
        <v>-2111178</v>
      </c>
      <c r="C15" s="48">
        <v>2868320</v>
      </c>
      <c r="D15" s="48">
        <v>8921958</v>
      </c>
      <c r="E15" s="48">
        <v>8405612</v>
      </c>
      <c r="F15" s="48">
        <v>9764239</v>
      </c>
      <c r="G15" s="48">
        <v>5460962</v>
      </c>
    </row>
    <row r="16" spans="1:7" x14ac:dyDescent="0.25">
      <c r="A16" s="46" t="s">
        <v>23</v>
      </c>
      <c r="B16" s="48">
        <v>1266480</v>
      </c>
      <c r="C16" s="48">
        <v>817913</v>
      </c>
      <c r="D16" s="48">
        <v>814147</v>
      </c>
      <c r="E16" s="48">
        <v>228876</v>
      </c>
      <c r="F16" s="48">
        <v>228279</v>
      </c>
      <c r="G16" s="48">
        <v>591292</v>
      </c>
    </row>
    <row r="17" spans="1:7" x14ac:dyDescent="0.25">
      <c r="A17" s="46" t="s">
        <v>24</v>
      </c>
      <c r="B17" s="48">
        <v>6751.0293040293036</v>
      </c>
      <c r="C17" s="48">
        <v>6752.0402621722851</v>
      </c>
      <c r="D17" s="48">
        <v>6313.288825757576</v>
      </c>
      <c r="E17" s="48">
        <v>6663.5883534136547</v>
      </c>
      <c r="F17" s="48">
        <v>6515.6331168831166</v>
      </c>
      <c r="G17" s="48">
        <v>7122.310307017543</v>
      </c>
    </row>
    <row r="18" spans="1:7" x14ac:dyDescent="0.25">
      <c r="A18" s="67" t="s">
        <v>106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Fin.podaci 20.42</vt:lpstr>
      <vt:lpstr>Rang lista prihod</vt:lpstr>
      <vt:lpstr>Rang lista dobit</vt:lpstr>
      <vt:lpstr>NEVA d.o.o. 2010.-2015.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admin</cp:lastModifiedBy>
  <dcterms:created xsi:type="dcterms:W3CDTF">2015-12-07T14:07:56Z</dcterms:created>
  <dcterms:modified xsi:type="dcterms:W3CDTF">2017-01-19T08:03:37Z</dcterms:modified>
</cp:coreProperties>
</file>