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0" windowHeight="8955"/>
  </bookViews>
  <sheets>
    <sheet name="Tablica 1" sheetId="1" r:id="rId1"/>
    <sheet name="Tablica 2" sheetId="2" r:id="rId2"/>
    <sheet name="Tablica 3" sheetId="3" r:id="rId3"/>
    <sheet name="Tablica 4" sheetId="4" r:id="rId4"/>
    <sheet name="Grafikon 1" sheetId="19" r:id="rId5"/>
    <sheet name="Grafikon 2" sheetId="5" r:id="rId6"/>
    <sheet name="Grafikon 3" sheetId="6" r:id="rId7"/>
    <sheet name="Tablica 5" sheetId="8" r:id="rId8"/>
    <sheet name="Tablica 6" sheetId="9" r:id="rId9"/>
  </sheets>
  <definedNames>
    <definedName name="OLE_LINK1" localSheetId="2">'Tablica 3'!#REF!</definedName>
    <definedName name="OLE_LINK2" localSheetId="4">'Grafikon 1'!$A$3</definedName>
    <definedName name="OLE_LINK2" localSheetId="3">'Tablica 4'!$A$3</definedName>
  </definedNames>
  <calcPr calcId="145621"/>
</workbook>
</file>

<file path=xl/calcChain.xml><?xml version="1.0" encoding="utf-8"?>
<calcChain xmlns="http://schemas.openxmlformats.org/spreadsheetml/2006/main">
  <c r="E10" i="19" l="1"/>
  <c r="D10" i="19"/>
  <c r="E8" i="19"/>
  <c r="E11" i="19" s="1"/>
  <c r="D8" i="19"/>
  <c r="D11" i="19" s="1"/>
  <c r="G36" i="1" l="1"/>
  <c r="F36" i="1"/>
  <c r="E36" i="1"/>
  <c r="D36" i="1"/>
  <c r="G16" i="4" l="1"/>
  <c r="F16" i="4"/>
  <c r="E16" i="4"/>
  <c r="H16" i="9" l="1"/>
  <c r="E16" i="9"/>
  <c r="G16" i="9"/>
  <c r="F16" i="9"/>
  <c r="F16" i="8"/>
  <c r="G16" i="8"/>
  <c r="E16" i="8"/>
</calcChain>
</file>

<file path=xl/sharedStrings.xml><?xml version="1.0" encoding="utf-8"?>
<sst xmlns="http://schemas.openxmlformats.org/spreadsheetml/2006/main" count="280" uniqueCount="149">
  <si>
    <t>Naziv grada/općine</t>
  </si>
  <si>
    <t>Broj poduzetnika</t>
  </si>
  <si>
    <t>Broj zaposlenih</t>
  </si>
  <si>
    <t>Dobit razdoblja</t>
  </si>
  <si>
    <t>Gubitak razdoblja</t>
  </si>
  <si>
    <t>Neto dobit/gubitak</t>
  </si>
  <si>
    <t>Opis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</si>
  <si>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</si>
  <si>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</si>
  <si>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</si>
  <si>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</si>
  <si>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</si>
  <si>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</si>
  <si>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</si>
  <si>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</si>
  <si>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</si>
  <si>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Naziv teritorijalne razine</t>
  </si>
  <si>
    <t xml:space="preserve">Gubitak razdoblja </t>
  </si>
  <si>
    <t>Neto dobit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</si>
  <si>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</si>
  <si>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</si>
  <si>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</si>
  <si>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</si>
  <si>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</si>
  <si>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</si>
  <si>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</si>
  <si>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</si>
  <si>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</si>
  <si>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</si>
  <si>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</si>
  <si>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</si>
  <si>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</si>
  <si>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</si>
  <si>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Produktivnost</t>
  </si>
  <si>
    <t>(produktivnost u tisućama kuna)</t>
  </si>
  <si>
    <t>(iznosi u tisućama kuna, prosječne plaće u kunama)</t>
  </si>
  <si>
    <t>RH</t>
  </si>
  <si>
    <t>UAZ</t>
  </si>
  <si>
    <t xml:space="preserve"> (prosječne plaće u kunama)</t>
  </si>
  <si>
    <t>Urbana aglomeracija Zagreb</t>
  </si>
  <si>
    <t>Grad Zagreb</t>
  </si>
  <si>
    <t>Ukupno poduzetnici UAZ</t>
  </si>
  <si>
    <t>Donja Stubica</t>
  </si>
  <si>
    <t>Dugo Selo</t>
  </si>
  <si>
    <t>Jastrebarsko</t>
  </si>
  <si>
    <t>Oroslavje</t>
  </si>
  <si>
    <t>Samobor</t>
  </si>
  <si>
    <t>Sveti Ivan Zelina</t>
  </si>
  <si>
    <t>Velika Gorica</t>
  </si>
  <si>
    <t>Zabok</t>
  </si>
  <si>
    <t>Zagreb</t>
  </si>
  <si>
    <t>Zaprešić</t>
  </si>
  <si>
    <t>Bistra</t>
  </si>
  <si>
    <t>Brckovljani</t>
  </si>
  <si>
    <t>Brdovec</t>
  </si>
  <si>
    <t>Dubravica</t>
  </si>
  <si>
    <t>Gornja Stubica</t>
  </si>
  <si>
    <t>Jakovlje</t>
  </si>
  <si>
    <t>Klinča Sela</t>
  </si>
  <si>
    <t>Kravarsko</t>
  </si>
  <si>
    <t>Luka</t>
  </si>
  <si>
    <t>Marija Bistrica</t>
  </si>
  <si>
    <t>Marija Gorica</t>
  </si>
  <si>
    <t>Orle</t>
  </si>
  <si>
    <t>Pisarovina</t>
  </si>
  <si>
    <t>Pokupsko</t>
  </si>
  <si>
    <t>Pušća</t>
  </si>
  <si>
    <t>Rugvica</t>
  </si>
  <si>
    <t>Stubičke Toplice</t>
  </si>
  <si>
    <t>Stupnik</t>
  </si>
  <si>
    <t>Veliko Trgovišće</t>
  </si>
  <si>
    <t>Ukupno TOP 10 poduzetnika Urbane aglomeracije Zagreb</t>
  </si>
  <si>
    <t>Ukupno poduzetnici Urbane aglomeracije Zagreb</t>
  </si>
  <si>
    <t>Udio TOP 10 u ukupnim rezultatima poduzetnika UAZ</t>
  </si>
  <si>
    <t>Velika Gorica*</t>
  </si>
  <si>
    <t>Zagreb*</t>
  </si>
  <si>
    <t>27759560625</t>
  </si>
  <si>
    <t>28921978587</t>
  </si>
  <si>
    <t>62226620908</t>
  </si>
  <si>
    <t>81793146560</t>
  </si>
  <si>
    <t>66089976432</t>
  </si>
  <si>
    <t>00865396224</t>
  </si>
  <si>
    <t>75550985023</t>
  </si>
  <si>
    <t>46108893754</t>
  </si>
  <si>
    <t>44205501677</t>
  </si>
  <si>
    <t>09518585079</t>
  </si>
  <si>
    <t>2019.</t>
  </si>
  <si>
    <t>Grad/općina</t>
  </si>
  <si>
    <t>Prosječna plaća</t>
  </si>
  <si>
    <t>2020.</t>
  </si>
  <si>
    <t>48471634697</t>
  </si>
  <si>
    <t>23087233371</t>
  </si>
  <si>
    <t>89018712265</t>
  </si>
  <si>
    <t>54077805766</t>
  </si>
  <si>
    <t>71149912416</t>
  </si>
  <si>
    <t>Prigorje Brdovečko</t>
  </si>
  <si>
    <t>INA d.d.</t>
  </si>
  <si>
    <t>HRVATSKI TELEKOM d.d.</t>
  </si>
  <si>
    <t>KONZUM PLUS d.o.o.</t>
  </si>
  <si>
    <t>SPAR HRVATSKA d.o.o.</t>
  </si>
  <si>
    <t>PLIVA HRVATSKA d.o.o.</t>
  </si>
  <si>
    <t>HEP-PROIZVODNJA d.o.o.</t>
  </si>
  <si>
    <t>CRODUX DERIVATI DVA d.o.o.</t>
  </si>
  <si>
    <t>LIDL HRVATSKA d.o.o. k.d.</t>
  </si>
  <si>
    <t>SUPER SPORT d.o.o.</t>
  </si>
  <si>
    <t>HOSPIRA ZAGREB d.o.o.</t>
  </si>
  <si>
    <t>CERVESIA ZAGREB d.o.o.</t>
  </si>
  <si>
    <t>JADRANSKI NAFTOVOD d.d.</t>
  </si>
  <si>
    <t xml:space="preserve">Tablica 4. TOP 10 - Rang lista poduzetnika prema dobiti razdoblja na razini Urbane aglomeracije Zagreb u 2020. g. </t>
  </si>
  <si>
    <t xml:space="preserve">Tablica 5. TOP 10 - Rang lista poduzetnika prema ukupnim prihodima na razini Urbane aglomeracije Zagreb u 2020. g. </t>
  </si>
  <si>
    <t>84214771175</t>
  </si>
  <si>
    <t>49214559889</t>
  </si>
  <si>
    <t>47911242222</t>
  </si>
  <si>
    <t>03860945174</t>
  </si>
  <si>
    <t>25930736281</t>
  </si>
  <si>
    <t>34695138237</t>
  </si>
  <si>
    <t>KONČAR DISTRIBUTIVNI I SPECIJALNI TRANSFORMATORI d.d.</t>
  </si>
  <si>
    <t>DALEKOVOD d.d.</t>
  </si>
  <si>
    <t>M SAN GRUPA d.d.</t>
  </si>
  <si>
    <t>KONČAR ENERGETSKI TRANSFORMATORI d.o.o.</t>
  </si>
  <si>
    <t xml:space="preserve">Tablica 6. TOP 10 - Rang lista poduzetnika prema izvozu na razini Urbane aglomeracije Zagreb u 2020. g. </t>
  </si>
  <si>
    <t>(u tisućama kn)</t>
  </si>
  <si>
    <t>Tablica 3. Usporedba osnovnih financijskih podataka poslovanja poduzetnika na području RH, Urbane aglomeracije Zagreb i grada Zagreba u 2020. g.</t>
  </si>
  <si>
    <r>
      <t>Prosječna mjesečna neto plaća</t>
    </r>
    <r>
      <rPr>
        <sz val="8"/>
        <color rgb="FFFFFFFF"/>
        <rFont val="Arial"/>
        <family val="2"/>
        <charset val="238"/>
      </rPr>
      <t xml:space="preserve"> (u kn)</t>
    </r>
  </si>
  <si>
    <t>Dubravica**</t>
  </si>
  <si>
    <t>Brdovec**</t>
  </si>
  <si>
    <t>Stupnik**</t>
  </si>
  <si>
    <t>Pušća**</t>
  </si>
  <si>
    <t>Rugvica**</t>
  </si>
  <si>
    <t>Veliko Trgovišće**</t>
  </si>
  <si>
    <t>Pokupsko**</t>
  </si>
  <si>
    <t>PETROL d.o.o.</t>
  </si>
  <si>
    <t>HEP PROIZVODNJA d.o.o.</t>
  </si>
  <si>
    <t>Tablica 1. Broj poduzetnika i osnovni financijski rezultati poslovanja poduzetnika u gradovima/općinama Urbane aglomeracije Zagreb u 2020. godini</t>
  </si>
  <si>
    <t>Tablica2. Osnovni financijski podaci poslovanja poduzetnika na području Urbane aglomeracije Zagreb u 2020. g.</t>
  </si>
  <si>
    <t>Ostali gradovi/općine Urbane aglomeracije Zagreb</t>
  </si>
  <si>
    <t>Udio (u %)</t>
  </si>
  <si>
    <t>Izvor: Fina, Registar godišnjih financijskih izvještaja, obrada GFI-a za 2020. godinu</t>
  </si>
  <si>
    <t>Grafikon 1.  Udio ukupnih prihoda i dobiti razdoblja poduzetnika grada Zagreba u ukupnim prihodima i neto dobiti poduzetnika Urbane aglomeracije Zagreb u 2020. godini</t>
  </si>
  <si>
    <t>Bruto investicije samo u novu dugotrajnu imovinu</t>
  </si>
  <si>
    <t>Sjedište</t>
  </si>
  <si>
    <t>Grafikon 2.  TOP 10 gradova*/općina** Urbane aglomeracije Zagreb rangirani prema produktivnosti (prihodu po zaposlenom) u 2020. godini</t>
  </si>
  <si>
    <t>Grafikon 3. Prosječna mjesečna neto plaća po zaposlenom u 2020. godini u RH te po gradovima i općinama Urbane aglomeracije Zagreb (TOP5)</t>
  </si>
  <si>
    <t>HEP d.d.</t>
  </si>
  <si>
    <t>CE-ZA-R d.o.o.</t>
  </si>
  <si>
    <t>ERICSSON NIKOLA TESLA d.d.</t>
  </si>
  <si>
    <t>ATLANTIC GRUPA d.d.</t>
  </si>
  <si>
    <t>Sveta Nedelja</t>
  </si>
  <si>
    <t>Sveta Nedelja*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</si>
</sst>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0.0"/>
    <numFmt numFmtId="167" formatCode="0.0%"/>
  </numFmts>
  <fonts count="40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indexed="8"/>
      <name val="Arial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i/>
      <sz val="11"/>
      <color theme="4" tint="-0.49998474074526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15" fillId="0" borderId="0"/>
    <xf numFmtId="0" fontId="17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</cellStyleXfs>
  <cellXfs count="156">
    <xf numFmtId="0" fontId="0" fillId="0" borderId="0" xfId="0"/>
    <xf numFmtId="0" fontId="7" fillId="0" borderId="0" xfId="0" applyFont="1" applyAlignment="1">
      <alignment horizontal="justify" vertical="center"/>
    </xf>
    <xf numFmtId="0" fontId="0" fillId="0" borderId="0" xfId="0" applyAlignment="1"/>
    <xf numFmtId="0" fontId="16" fillId="0" borderId="0" xfId="0" applyFont="1"/>
    <xf numFmtId="0" fontId="18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3" fontId="6" fillId="1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3" fillId="1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9" borderId="1" xfId="0" applyNumberFormat="1" applyFont="1" applyFill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/>
    </xf>
    <xf numFmtId="3" fontId="4" fillId="7" borderId="3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0" fontId="24" fillId="0" borderId="0" xfId="0" applyFont="1"/>
    <xf numFmtId="3" fontId="0" fillId="0" borderId="0" xfId="0" applyNumberFormat="1"/>
    <xf numFmtId="0" fontId="23" fillId="0" borderId="0" xfId="7" applyFont="1" applyFill="1" applyBorder="1" applyAlignment="1">
      <alignment vertical="center"/>
    </xf>
    <xf numFmtId="165" fontId="23" fillId="0" borderId="0" xfId="7" applyNumberFormat="1" applyFont="1" applyFill="1" applyBorder="1" applyAlignment="1">
      <alignment horizontal="right" vertical="center"/>
    </xf>
    <xf numFmtId="164" fontId="23" fillId="0" borderId="0" xfId="7" applyNumberFormat="1" applyFont="1" applyFill="1" applyBorder="1" applyAlignment="1">
      <alignment horizontal="right" vertical="center"/>
    </xf>
    <xf numFmtId="166" fontId="26" fillId="0" borderId="0" xfId="0" applyNumberFormat="1" applyFont="1"/>
    <xf numFmtId="0" fontId="28" fillId="0" borderId="0" xfId="0" applyFont="1"/>
    <xf numFmtId="3" fontId="6" fillId="11" borderId="12" xfId="0" applyNumberFormat="1" applyFont="1" applyFill="1" applyBorder="1" applyAlignment="1">
      <alignment horizontal="right" vertical="center"/>
    </xf>
    <xf numFmtId="167" fontId="6" fillId="10" borderId="1" xfId="0" applyNumberFormat="1" applyFont="1" applyFill="1" applyBorder="1" applyAlignment="1">
      <alignment horizontal="right" vertical="center"/>
    </xf>
    <xf numFmtId="0" fontId="31" fillId="0" borderId="0" xfId="0" applyFont="1"/>
    <xf numFmtId="0" fontId="29" fillId="0" borderId="0" xfId="0" applyFont="1"/>
    <xf numFmtId="0" fontId="29" fillId="0" borderId="0" xfId="0" applyFont="1" applyAlignment="1"/>
    <xf numFmtId="0" fontId="4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6" borderId="16" xfId="0" applyFont="1" applyFill="1" applyBorder="1" applyAlignment="1">
      <alignment horizontal="right" vertical="center"/>
    </xf>
    <xf numFmtId="0" fontId="6" fillId="7" borderId="15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3" fontId="4" fillId="7" borderId="18" xfId="0" applyNumberFormat="1" applyFont="1" applyFill="1" applyBorder="1" applyAlignment="1">
      <alignment horizontal="right" vertical="center"/>
    </xf>
    <xf numFmtId="164" fontId="4" fillId="7" borderId="19" xfId="0" applyNumberFormat="1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left" vertical="center"/>
    </xf>
    <xf numFmtId="3" fontId="3" fillId="8" borderId="8" xfId="0" applyNumberFormat="1" applyFont="1" applyFill="1" applyBorder="1" applyAlignment="1">
      <alignment horizontal="right" vertical="center"/>
    </xf>
    <xf numFmtId="0" fontId="4" fillId="9" borderId="7" xfId="0" applyFont="1" applyFill="1" applyBorder="1" applyAlignment="1">
      <alignment horizontal="left" vertical="center"/>
    </xf>
    <xf numFmtId="3" fontId="3" fillId="9" borderId="8" xfId="0" applyNumberFormat="1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left" vertical="center"/>
    </xf>
    <xf numFmtId="3" fontId="3" fillId="5" borderId="10" xfId="0" applyNumberFormat="1" applyFont="1" applyFill="1" applyBorder="1" applyAlignment="1">
      <alignment horizontal="right" vertical="center"/>
    </xf>
    <xf numFmtId="3" fontId="3" fillId="5" borderId="10" xfId="0" applyNumberFormat="1" applyFont="1" applyFill="1" applyBorder="1" applyAlignment="1">
      <alignment horizontal="right" vertical="center" wrapText="1"/>
    </xf>
    <xf numFmtId="3" fontId="3" fillId="5" borderId="11" xfId="0" applyNumberFormat="1" applyFont="1" applyFill="1" applyBorder="1" applyAlignment="1">
      <alignment horizontal="right" vertical="center"/>
    </xf>
    <xf numFmtId="0" fontId="0" fillId="0" borderId="0" xfId="0" applyAlignment="1"/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66" fontId="20" fillId="0" borderId="0" xfId="7" applyNumberFormat="1" applyFont="1" applyFill="1" applyBorder="1" applyAlignment="1">
      <alignment horizontal="right" vertical="center"/>
    </xf>
    <xf numFmtId="0" fontId="30" fillId="0" borderId="0" xfId="0" applyFont="1"/>
    <xf numFmtId="4" fontId="30" fillId="0" borderId="0" xfId="0" applyNumberFormat="1" applyFont="1"/>
    <xf numFmtId="0" fontId="6" fillId="11" borderId="12" xfId="0" applyFont="1" applyFill="1" applyBorder="1" applyAlignment="1">
      <alignment horizontal="justify" vertical="center"/>
    </xf>
    <xf numFmtId="0" fontId="6" fillId="12" borderId="1" xfId="0" applyFont="1" applyFill="1" applyBorder="1" applyAlignment="1">
      <alignment horizontal="justify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/>
    <xf numFmtId="0" fontId="6" fillId="10" borderId="1" xfId="0" applyFont="1" applyFill="1" applyBorder="1" applyAlignment="1">
      <alignment horizontal="justify" vertical="center"/>
    </xf>
    <xf numFmtId="0" fontId="1" fillId="14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25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/>
    <xf numFmtId="0" fontId="35" fillId="0" borderId="0" xfId="0" applyFont="1" applyAlignment="1">
      <alignment horizontal="left" vertical="center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4" fillId="0" borderId="0" xfId="0" applyFont="1" applyAlignment="1"/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3" fontId="11" fillId="0" borderId="21" xfId="0" applyNumberFormat="1" applyFont="1" applyBorder="1" applyAlignment="1">
      <alignment horizontal="right" vertical="center"/>
    </xf>
    <xf numFmtId="49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3" fontId="11" fillId="0" borderId="22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3" fontId="11" fillId="0" borderId="23" xfId="0" applyNumberFormat="1" applyFont="1" applyBorder="1" applyAlignment="1">
      <alignment horizontal="right" vertical="center"/>
    </xf>
    <xf numFmtId="0" fontId="8" fillId="14" borderId="1" xfId="0" applyFont="1" applyFill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/>
    </xf>
    <xf numFmtId="3" fontId="11" fillId="0" borderId="25" xfId="0" applyNumberFormat="1" applyFont="1" applyBorder="1" applyAlignment="1">
      <alignment horizontal="right" vertical="center"/>
    </xf>
    <xf numFmtId="3" fontId="11" fillId="0" borderId="26" xfId="0" applyNumberFormat="1" applyFont="1" applyBorder="1" applyAlignment="1">
      <alignment horizontal="right" vertical="center"/>
    </xf>
    <xf numFmtId="3" fontId="11" fillId="7" borderId="1" xfId="0" applyNumberFormat="1" applyFont="1" applyFill="1" applyBorder="1" applyAlignment="1">
      <alignment horizontal="right" vertical="center"/>
    </xf>
    <xf numFmtId="3" fontId="11" fillId="7" borderId="2" xfId="0" applyNumberFormat="1" applyFont="1" applyFill="1" applyBorder="1" applyAlignment="1">
      <alignment horizontal="right" vertical="center"/>
    </xf>
    <xf numFmtId="0" fontId="6" fillId="11" borderId="27" xfId="0" applyFont="1" applyFill="1" applyBorder="1" applyAlignment="1">
      <alignment horizontal="justify" vertical="center"/>
    </xf>
    <xf numFmtId="3" fontId="6" fillId="11" borderId="27" xfId="0" applyNumberFormat="1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left"/>
    </xf>
    <xf numFmtId="3" fontId="20" fillId="0" borderId="21" xfId="9" applyNumberFormat="1" applyFont="1" applyFill="1" applyBorder="1" applyAlignment="1">
      <alignment horizontal="right"/>
    </xf>
    <xf numFmtId="0" fontId="2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/>
    </xf>
    <xf numFmtId="166" fontId="20" fillId="0" borderId="21" xfId="7" applyNumberFormat="1" applyFont="1" applyFill="1" applyBorder="1" applyAlignment="1">
      <alignment horizontal="right" vertical="center"/>
    </xf>
    <xf numFmtId="165" fontId="20" fillId="0" borderId="22" xfId="8" applyNumberFormat="1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/>
    </xf>
    <xf numFmtId="3" fontId="20" fillId="0" borderId="22" xfId="0" applyNumberFormat="1" applyFont="1" applyFill="1" applyBorder="1" applyAlignment="1">
      <alignment horizontal="right"/>
    </xf>
    <xf numFmtId="165" fontId="20" fillId="0" borderId="23" xfId="8" applyNumberFormat="1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left"/>
    </xf>
    <xf numFmtId="3" fontId="20" fillId="0" borderId="23" xfId="9" applyNumberFormat="1" applyFont="1" applyFill="1" applyBorder="1" applyAlignment="1">
      <alignment horizontal="right"/>
    </xf>
    <xf numFmtId="0" fontId="20" fillId="0" borderId="23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/>
    </xf>
    <xf numFmtId="166" fontId="20" fillId="0" borderId="23" xfId="7" applyNumberFormat="1" applyFont="1" applyFill="1" applyBorder="1" applyAlignment="1">
      <alignment horizontal="right" vertical="center"/>
    </xf>
    <xf numFmtId="0" fontId="27" fillId="14" borderId="1" xfId="7" applyFont="1" applyFill="1" applyBorder="1" applyAlignment="1">
      <alignment vertical="center"/>
    </xf>
    <xf numFmtId="3" fontId="27" fillId="15" borderId="1" xfId="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/>
    <xf numFmtId="0" fontId="2" fillId="3" borderId="1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27" fillId="15" borderId="2" xfId="3" applyFont="1" applyFill="1" applyBorder="1" applyAlignment="1">
      <alignment horizontal="center" vertical="center"/>
    </xf>
    <xf numFmtId="0" fontId="27" fillId="15" borderId="2" xfId="3" applyFont="1" applyFill="1" applyBorder="1" applyAlignment="1">
      <alignment horizontal="center" vertical="center" wrapText="1"/>
    </xf>
    <xf numFmtId="3" fontId="20" fillId="0" borderId="21" xfId="4" applyNumberFormat="1" applyFont="1" applyFill="1" applyBorder="1" applyAlignment="1"/>
    <xf numFmtId="165" fontId="20" fillId="0" borderId="21" xfId="5" applyNumberFormat="1" applyFont="1" applyFill="1" applyBorder="1" applyAlignment="1">
      <alignment wrapText="1"/>
    </xf>
    <xf numFmtId="3" fontId="21" fillId="11" borderId="21" xfId="4" applyNumberFormat="1" applyFont="1" applyFill="1" applyBorder="1" applyAlignment="1"/>
    <xf numFmtId="165" fontId="21" fillId="11" borderId="21" xfId="5" applyNumberFormat="1" applyFont="1" applyFill="1" applyBorder="1" applyAlignment="1">
      <alignment wrapText="1"/>
    </xf>
    <xf numFmtId="3" fontId="21" fillId="12" borderId="21" xfId="4" applyNumberFormat="1" applyFont="1" applyFill="1" applyBorder="1" applyAlignment="1"/>
    <xf numFmtId="165" fontId="21" fillId="12" borderId="21" xfId="5" applyNumberFormat="1" applyFont="1" applyFill="1" applyBorder="1" applyAlignment="1">
      <alignment wrapText="1"/>
    </xf>
    <xf numFmtId="0" fontId="20" fillId="0" borderId="21" xfId="3" applyFont="1" applyFill="1" applyBorder="1" applyAlignment="1">
      <alignment horizontal="center" vertical="center"/>
    </xf>
    <xf numFmtId="3" fontId="11" fillId="0" borderId="28" xfId="0" applyNumberFormat="1" applyFont="1" applyBorder="1" applyAlignment="1">
      <alignment horizontal="right" vertical="center"/>
    </xf>
    <xf numFmtId="0" fontId="8" fillId="14" borderId="2" xfId="0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166" fontId="0" fillId="0" borderId="0" xfId="0" applyNumberFormat="1"/>
  </cellXfs>
  <cellStyles count="10">
    <cellStyle name="Hiperveza 2" xfId="2"/>
    <cellStyle name="Normalno" xfId="0" builtinId="0"/>
    <cellStyle name="Normalno 2" xfId="1"/>
    <cellStyle name="Normalno_2015_1" xfId="5"/>
    <cellStyle name="Normalno_List1" xfId="3"/>
    <cellStyle name="Normalno_List1 2" xfId="9"/>
    <cellStyle name="Normalno_List1_1" xfId="4"/>
    <cellStyle name="Normalno_List1_2" xfId="7"/>
    <cellStyle name="Normalno_List2" xfId="8"/>
    <cellStyle name="Obično_List1" xfId="6"/>
  </cellStyles>
  <dxfs count="0"/>
  <tableStyles count="0" defaultTableStyle="TableStyleMedium2" defaultPivotStyle="PivotStyleLight16"/>
  <colors>
    <mruColors>
      <color rgb="FF315683"/>
      <color rgb="FF2A4A70"/>
      <color rgb="FF003366"/>
      <color rgb="FF2965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r>
              <a:rPr lang="hr-HR" sz="1100">
                <a:solidFill>
                  <a:schemeClr val="tx2">
                    <a:lumMod val="75000"/>
                  </a:schemeClr>
                </a:solidFill>
              </a:rPr>
              <a:t>Udio</a:t>
            </a:r>
            <a:r>
              <a:rPr lang="hr-HR" sz="1100" baseline="0">
                <a:solidFill>
                  <a:schemeClr val="tx2">
                    <a:lumMod val="75000"/>
                  </a:schemeClr>
                </a:solidFill>
              </a:rPr>
              <a:t> Grada Zagreba u ukupnim prihodima UAZ</a:t>
            </a:r>
            <a:endParaRPr lang="hr-HR" sz="1100">
              <a:solidFill>
                <a:schemeClr val="tx2">
                  <a:lumMod val="75000"/>
                </a:schemeClr>
              </a:solidFill>
            </a:endParaRPr>
          </a:p>
        </c:rich>
      </c:tx>
      <c:layout/>
      <c:overlay val="1"/>
    </c:title>
    <c:autoTitleDeleted val="0"/>
    <c:view3D>
      <c:rotX val="30"/>
      <c:rotY val="1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84126984126984E-2"/>
          <c:y val="4.3981425398748233E-2"/>
          <c:w val="0.93190801149856262"/>
          <c:h val="0.95601851851851849"/>
        </c:manualLayout>
      </c:layout>
      <c:pie3DChart>
        <c:varyColors val="1"/>
        <c:ser>
          <c:idx val="2"/>
          <c:order val="0"/>
          <c:explosion val="25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explosion val="16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6.7844050743657042E-2"/>
                  <c:y val="0.2139512248468941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29359142607174"/>
                  <c:y val="-0.2270384951881014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'Grafikon 1'!$A$7:$A$8</c:f>
              <c:strCache>
                <c:ptCount val="2"/>
                <c:pt idx="0">
                  <c:v>Grad Zagreb</c:v>
                </c:pt>
                <c:pt idx="1">
                  <c:v>Ostali gradovi/općine Urbane aglomeracije Zagreb</c:v>
                </c:pt>
              </c:strCache>
            </c:strRef>
          </c:cat>
          <c:val>
            <c:numRef>
              <c:f>'Grafikon 1'!$D$7:$D$8</c:f>
              <c:numCache>
                <c:formatCode>#,##0</c:formatCode>
                <c:ptCount val="2"/>
                <c:pt idx="0">
                  <c:v>368993687.82099998</c:v>
                </c:pt>
                <c:pt idx="1">
                  <c:v>55388552.873000026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2.5638545181852265E-2"/>
          <c:y val="0.84426803116487414"/>
          <c:w val="0.91277312907892583"/>
          <c:h val="0.13258385288589716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r>
              <a:rPr lang="hr-HR" sz="1100" b="1" i="0" baseline="0">
                <a:solidFill>
                  <a:schemeClr val="tx2">
                    <a:lumMod val="75000"/>
                  </a:schemeClr>
                </a:solidFill>
                <a:effectLst/>
              </a:rPr>
              <a:t>Udio Grada Zagreba u neto dobiti UAZ</a:t>
            </a:r>
            <a:endParaRPr lang="hr-HR" sz="1100">
              <a:solidFill>
                <a:schemeClr val="tx2">
                  <a:lumMod val="75000"/>
                </a:schemeClr>
              </a:solidFill>
              <a:effectLst/>
            </a:endParaRPr>
          </a:p>
        </c:rich>
      </c:tx>
      <c:layout/>
      <c:overlay val="1"/>
    </c:title>
    <c:autoTitleDeleted val="0"/>
    <c:view3D>
      <c:rotX val="3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769920387030014E-2"/>
          <c:y val="2.3148148148148147E-3"/>
          <c:w val="0.8662193204375247"/>
          <c:h val="0.95547767652395865"/>
        </c:manualLayout>
      </c:layout>
      <c:pie3DChart>
        <c:varyColors val="1"/>
        <c:ser>
          <c:idx val="2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explosion val="28"/>
          <c:dPt>
            <c:idx val="0"/>
            <c:bubble3D val="0"/>
            <c:explosion val="29"/>
          </c:dPt>
          <c:dPt>
            <c:idx val="1"/>
            <c:bubble3D val="0"/>
            <c:explosion val="19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.17884441189037417"/>
                  <c:y val="0.1396998545913468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329326334208224"/>
                  <c:y val="-0.181070282881306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'Grafikon 1'!$A$7:$A$8</c:f>
              <c:strCache>
                <c:ptCount val="2"/>
                <c:pt idx="0">
                  <c:v>Grad Zagreb</c:v>
                </c:pt>
                <c:pt idx="1">
                  <c:v>Ostali gradovi/općine Urbane aglomeracije Zagreb</c:v>
                </c:pt>
              </c:strCache>
            </c:strRef>
          </c:cat>
          <c:val>
            <c:numRef>
              <c:f>'Grafikon 1'!$E$7:$E$8</c:f>
              <c:numCache>
                <c:formatCode>#,##0</c:formatCode>
                <c:ptCount val="2"/>
                <c:pt idx="0">
                  <c:v>12190758.687999999</c:v>
                </c:pt>
                <c:pt idx="1">
                  <c:v>2147243.6470000017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6.0438908894863514E-3"/>
          <c:y val="0.84996443930420684"/>
          <c:w val="0.95428520922957971"/>
          <c:h val="0.1210060685822914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46086448248959"/>
          <c:y val="9.4243102989562039E-2"/>
          <c:w val="0.84977604333653656"/>
          <c:h val="0.79996523703066658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2'!$A$6:$A$15</c:f>
              <c:strCache>
                <c:ptCount val="10"/>
                <c:pt idx="0">
                  <c:v>Dubravica**</c:v>
                </c:pt>
                <c:pt idx="1">
                  <c:v>Brdovec**</c:v>
                </c:pt>
                <c:pt idx="2">
                  <c:v>Stupnik**</c:v>
                </c:pt>
                <c:pt idx="3">
                  <c:v>Sveta Nedelja*</c:v>
                </c:pt>
                <c:pt idx="4">
                  <c:v>Pušća**</c:v>
                </c:pt>
                <c:pt idx="5">
                  <c:v>Rugvica**</c:v>
                </c:pt>
                <c:pt idx="6">
                  <c:v>Velika Gorica*</c:v>
                </c:pt>
                <c:pt idx="7">
                  <c:v>Veliko Trgovišće**</c:v>
                </c:pt>
                <c:pt idx="8">
                  <c:v>Zagreb*</c:v>
                </c:pt>
                <c:pt idx="9">
                  <c:v>Pokupsko**</c:v>
                </c:pt>
              </c:strCache>
            </c:strRef>
          </c:cat>
          <c:val>
            <c:numRef>
              <c:f>'Grafikon 2'!$D$6:$D$15</c:f>
              <c:numCache>
                <c:formatCode>#,##0</c:formatCode>
                <c:ptCount val="10"/>
                <c:pt idx="0">
                  <c:v>1324.2662875816995</c:v>
                </c:pt>
                <c:pt idx="1">
                  <c:v>1323.8835192043896</c:v>
                </c:pt>
                <c:pt idx="2">
                  <c:v>1322.3502446178686</c:v>
                </c:pt>
                <c:pt idx="3">
                  <c:v>1178.6869514465911</c:v>
                </c:pt>
                <c:pt idx="4">
                  <c:v>1170.6242828947368</c:v>
                </c:pt>
                <c:pt idx="5">
                  <c:v>1039.7388280585735</c:v>
                </c:pt>
                <c:pt idx="6">
                  <c:v>1035.3259947553815</c:v>
                </c:pt>
                <c:pt idx="7">
                  <c:v>1008.1023187390542</c:v>
                </c:pt>
                <c:pt idx="8">
                  <c:v>999.76614235667068</c:v>
                </c:pt>
                <c:pt idx="9">
                  <c:v>981.9261590909091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one"/>
        <c:axId val="197180416"/>
        <c:axId val="168115520"/>
        <c:axId val="222885120"/>
      </c:bar3DChart>
      <c:catAx>
        <c:axId val="197180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115520"/>
        <c:crosses val="autoZero"/>
        <c:auto val="0"/>
        <c:lblAlgn val="ctr"/>
        <c:lblOffset val="100"/>
        <c:noMultiLvlLbl val="0"/>
      </c:catAx>
      <c:valAx>
        <c:axId val="1681155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97180416"/>
        <c:crosses val="autoZero"/>
        <c:crossBetween val="between"/>
      </c:valAx>
      <c:serAx>
        <c:axId val="22288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8115520"/>
        <c:crosses val="autoZero"/>
      </c:serAx>
    </c:plotArea>
    <c:legend>
      <c:legendPos val="b"/>
      <c:layout>
        <c:manualLayout>
          <c:xMode val="edge"/>
          <c:yMode val="edge"/>
          <c:x val="0.1251289422051694"/>
          <c:y val="0.75149595400624558"/>
          <c:w val="0.82010522996145185"/>
          <c:h val="0.10292078255069555"/>
        </c:manualLayout>
      </c:layout>
      <c:overlay val="0"/>
      <c:txPr>
        <a:bodyPr/>
        <a:lstStyle/>
        <a:p>
          <a:pPr rtl="0">
            <a:defRPr sz="900" b="1" baseline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2756052758482331"/>
          <c:y val="0"/>
          <c:w val="0.80114454837605331"/>
          <c:h val="0.94414104616590977"/>
        </c:manualLayout>
      </c:layout>
      <c:bar3DChart>
        <c:barDir val="bar"/>
        <c:grouping val="clustered"/>
        <c:varyColors val="0"/>
        <c:ser>
          <c:idx val="0"/>
          <c:order val="0"/>
          <c:tx>
            <c:v>1</c:v>
          </c:tx>
          <c:invertIfNegative val="0"/>
          <c:dPt>
            <c:idx val="0"/>
            <c:invertIfNegative val="0"/>
            <c:bubble3D val="0"/>
            <c:spPr>
              <a:solidFill>
                <a:srgbClr val="17375E"/>
              </a:solidFill>
            </c:spPr>
          </c:dPt>
          <c:dPt>
            <c:idx val="1"/>
            <c:invertIfNegative val="0"/>
            <c:bubble3D val="0"/>
            <c:spPr>
              <a:solidFill>
                <a:srgbClr val="2965AD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3'!$A$7:$A$13</c:f>
              <c:strCache>
                <c:ptCount val="7"/>
                <c:pt idx="0">
                  <c:v>Brdovec</c:v>
                </c:pt>
                <c:pt idx="1">
                  <c:v>Velika Gorica</c:v>
                </c:pt>
                <c:pt idx="2">
                  <c:v>Pokupsko</c:v>
                </c:pt>
                <c:pt idx="3">
                  <c:v>Zagreb</c:v>
                </c:pt>
                <c:pt idx="4">
                  <c:v>Sveta Nedelja</c:v>
                </c:pt>
                <c:pt idx="5">
                  <c:v>UAZ</c:v>
                </c:pt>
                <c:pt idx="6">
                  <c:v>RH</c:v>
                </c:pt>
              </c:strCache>
            </c:strRef>
          </c:cat>
          <c:val>
            <c:numRef>
              <c:f>'Grafikon 3'!$B$7:$B$13</c:f>
              <c:numCache>
                <c:formatCode>#,##0_ ;[Red]\-#,##0\ </c:formatCode>
                <c:ptCount val="7"/>
                <c:pt idx="0">
                  <c:v>7738</c:v>
                </c:pt>
                <c:pt idx="1">
                  <c:v>7700.8972863666013</c:v>
                </c:pt>
                <c:pt idx="2">
                  <c:v>7073.382575757576</c:v>
                </c:pt>
                <c:pt idx="3">
                  <c:v>6902.8902338246453</c:v>
                </c:pt>
                <c:pt idx="4">
                  <c:v>6553.5342960589987</c:v>
                </c:pt>
                <c:pt idx="5">
                  <c:v>6796.1498567169028</c:v>
                </c:pt>
                <c:pt idx="6">
                  <c:v>5970.8372666092755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177344"/>
        <c:axId val="168109760"/>
        <c:axId val="0"/>
      </c:bar3DChart>
      <c:catAx>
        <c:axId val="1971773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8109760"/>
        <c:crosses val="autoZero"/>
        <c:auto val="0"/>
        <c:lblAlgn val="ctr"/>
        <c:lblOffset val="100"/>
        <c:tickMarkSkip val="1"/>
        <c:noMultiLvlLbl val="0"/>
      </c:catAx>
      <c:valAx>
        <c:axId val="168109760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97177344"/>
        <c:crosses val="autoZero"/>
        <c:crossBetween val="between"/>
        <c:majorUnit val="1000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142875</xdr:rowOff>
    </xdr:from>
    <xdr:to>
      <xdr:col>0</xdr:col>
      <xdr:colOff>1419225</xdr:colOff>
      <xdr:row>1</xdr:row>
      <xdr:rowOff>171450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0</xdr:row>
      <xdr:rowOff>57150</xdr:rowOff>
    </xdr:from>
    <xdr:to>
      <xdr:col>0</xdr:col>
      <xdr:colOff>1350178</xdr:colOff>
      <xdr:row>1</xdr:row>
      <xdr:rowOff>154650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57150"/>
          <a:ext cx="1245401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66676</xdr:rowOff>
    </xdr:from>
    <xdr:to>
      <xdr:col>1</xdr:col>
      <xdr:colOff>428626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6676"/>
          <a:ext cx="11620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2</xdr:col>
      <xdr:colOff>19049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23824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2</xdr:col>
      <xdr:colOff>38099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23824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171450</xdr:colOff>
      <xdr:row>3</xdr:row>
      <xdr:rowOff>171450</xdr:rowOff>
    </xdr:from>
    <xdr:to>
      <xdr:col>14</xdr:col>
      <xdr:colOff>561975</xdr:colOff>
      <xdr:row>19</xdr:row>
      <xdr:rowOff>19050</xdr:rowOff>
    </xdr:to>
    <xdr:grpSp>
      <xdr:nvGrpSpPr>
        <xdr:cNvPr id="3" name="Grupa 2"/>
        <xdr:cNvGrpSpPr/>
      </xdr:nvGrpSpPr>
      <xdr:grpSpPr>
        <a:xfrm>
          <a:off x="5010150" y="742950"/>
          <a:ext cx="9010650" cy="2914650"/>
          <a:chOff x="485775" y="7991477"/>
          <a:chExt cx="8134351" cy="2743201"/>
        </a:xfrm>
      </xdr:grpSpPr>
      <xdr:graphicFrame macro="">
        <xdr:nvGraphicFramePr>
          <xdr:cNvPr id="4" name="Grafikon 3" title="Nešto"/>
          <xdr:cNvGraphicFramePr/>
        </xdr:nvGraphicFramePr>
        <xdr:xfrm>
          <a:off x="485775" y="7991477"/>
          <a:ext cx="4000500" cy="2743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kon 4" title="Nešto"/>
          <xdr:cNvGraphicFramePr>
            <a:graphicFrameLocks/>
          </xdr:cNvGraphicFramePr>
        </xdr:nvGraphicFramePr>
        <xdr:xfrm>
          <a:off x="4524376" y="8000999"/>
          <a:ext cx="4095750" cy="27336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76201</xdr:rowOff>
    </xdr:from>
    <xdr:to>
      <xdr:col>1</xdr:col>
      <xdr:colOff>304800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1"/>
          <a:ext cx="13049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16</xdr:col>
      <xdr:colOff>942975</xdr:colOff>
      <xdr:row>18</xdr:row>
      <xdr:rowOff>133350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</xdr:row>
      <xdr:rowOff>38101</xdr:rowOff>
    </xdr:from>
    <xdr:to>
      <xdr:col>18</xdr:col>
      <xdr:colOff>19049</xdr:colOff>
      <xdr:row>16</xdr:row>
      <xdr:rowOff>133351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85726</xdr:rowOff>
    </xdr:from>
    <xdr:to>
      <xdr:col>1</xdr:col>
      <xdr:colOff>180974</xdr:colOff>
      <xdr:row>1</xdr:row>
      <xdr:rowOff>128992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6"/>
          <a:ext cx="1038224" cy="23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895350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133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57150</xdr:rowOff>
    </xdr:from>
    <xdr:to>
      <xdr:col>2</xdr:col>
      <xdr:colOff>9525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7150"/>
          <a:ext cx="1076324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4" sqref="A4:G4"/>
    </sheetView>
  </sheetViews>
  <sheetFormatPr defaultRowHeight="15" x14ac:dyDescent="0.25"/>
  <cols>
    <col min="1" max="1" width="23.140625" customWidth="1"/>
    <col min="2" max="3" width="15.7109375" customWidth="1"/>
    <col min="4" max="4" width="16.140625" customWidth="1"/>
    <col min="5" max="5" width="14.140625" customWidth="1"/>
    <col min="6" max="6" width="13.85546875" customWidth="1"/>
    <col min="7" max="7" width="12.5703125" customWidth="1"/>
  </cols>
  <sheetData>
    <row r="1" spans="1:9" ht="20.100000000000001" customHeight="1" x14ac:dyDescent="0.25"/>
    <row r="2" spans="1:9" ht="20.100000000000001" customHeight="1" x14ac:dyDescent="0.25"/>
    <row r="3" spans="1:9" s="35" customFormat="1" ht="15.75" customHeight="1" x14ac:dyDescent="0.25">
      <c r="A3" s="77" t="s">
        <v>133</v>
      </c>
      <c r="B3" s="77"/>
      <c r="C3" s="78"/>
      <c r="D3" s="78"/>
      <c r="E3" s="78"/>
      <c r="F3" s="78"/>
      <c r="G3" s="79"/>
    </row>
    <row r="4" spans="1:9" ht="14.25" customHeight="1" x14ac:dyDescent="0.25">
      <c r="A4" s="88" t="s">
        <v>19</v>
      </c>
      <c r="B4" s="88"/>
      <c r="C4" s="88"/>
      <c r="D4" s="88"/>
      <c r="E4" s="88"/>
      <c r="F4" s="88"/>
      <c r="G4" s="88"/>
      <c r="H4" s="2"/>
    </row>
    <row r="5" spans="1:9" ht="22.5" x14ac:dyDescent="0.25">
      <c r="A5" s="70" t="s">
        <v>0</v>
      </c>
      <c r="B5" s="70" t="s">
        <v>1</v>
      </c>
      <c r="C5" s="70" t="s">
        <v>2</v>
      </c>
      <c r="D5" s="70" t="s">
        <v>8</v>
      </c>
      <c r="E5" s="70" t="s">
        <v>3</v>
      </c>
      <c r="F5" s="70" t="s">
        <v>4</v>
      </c>
      <c r="G5" s="70" t="s">
        <v>5</v>
      </c>
    </row>
    <row r="6" spans="1:9" x14ac:dyDescent="0.25">
      <c r="A6" s="71" t="s">
        <v>42</v>
      </c>
      <c r="B6" s="10">
        <v>123</v>
      </c>
      <c r="C6" s="9">
        <v>1261</v>
      </c>
      <c r="D6" s="10">
        <v>878033.228</v>
      </c>
      <c r="E6" s="10">
        <v>34639.726999999999</v>
      </c>
      <c r="F6" s="10">
        <v>3855.511</v>
      </c>
      <c r="G6" s="10">
        <v>30784.216</v>
      </c>
      <c r="I6" s="155"/>
    </row>
    <row r="7" spans="1:9" x14ac:dyDescent="0.25">
      <c r="A7" s="71" t="s">
        <v>43</v>
      </c>
      <c r="B7" s="10">
        <v>636</v>
      </c>
      <c r="C7" s="9">
        <v>3104</v>
      </c>
      <c r="D7" s="10">
        <v>1811825.9069999999</v>
      </c>
      <c r="E7" s="10">
        <v>99807.400999999998</v>
      </c>
      <c r="F7" s="10">
        <v>68354.838000000003</v>
      </c>
      <c r="G7" s="10">
        <v>31452.562999999998</v>
      </c>
      <c r="I7" s="155"/>
    </row>
    <row r="8" spans="1:9" x14ac:dyDescent="0.25">
      <c r="A8" s="71" t="s">
        <v>44</v>
      </c>
      <c r="B8" s="10">
        <v>416</v>
      </c>
      <c r="C8" s="9">
        <v>2164</v>
      </c>
      <c r="D8" s="10">
        <v>1498093.719</v>
      </c>
      <c r="E8" s="10">
        <v>91796.680999999997</v>
      </c>
      <c r="F8" s="10">
        <v>30673.866999999998</v>
      </c>
      <c r="G8" s="10">
        <v>61122.813999999998</v>
      </c>
      <c r="I8" s="155"/>
    </row>
    <row r="9" spans="1:9" x14ac:dyDescent="0.25">
      <c r="A9" s="71" t="s">
        <v>45</v>
      </c>
      <c r="B9" s="10">
        <v>173</v>
      </c>
      <c r="C9" s="9">
        <v>1503</v>
      </c>
      <c r="D9" s="10">
        <v>741644.45299999998</v>
      </c>
      <c r="E9" s="10">
        <v>35753.65</v>
      </c>
      <c r="F9" s="10">
        <v>9228.7569999999996</v>
      </c>
      <c r="G9" s="10">
        <v>26524.893</v>
      </c>
      <c r="I9" s="155"/>
    </row>
    <row r="10" spans="1:9" x14ac:dyDescent="0.25">
      <c r="A10" s="71" t="s">
        <v>46</v>
      </c>
      <c r="B10" s="10">
        <v>1486</v>
      </c>
      <c r="C10" s="9">
        <v>8079</v>
      </c>
      <c r="D10" s="10">
        <v>5549804.8729999997</v>
      </c>
      <c r="E10" s="10">
        <v>402398.09299999999</v>
      </c>
      <c r="F10" s="10">
        <v>103004.656</v>
      </c>
      <c r="G10" s="10">
        <v>299393.43699999998</v>
      </c>
      <c r="I10" s="155"/>
    </row>
    <row r="11" spans="1:9" x14ac:dyDescent="0.25">
      <c r="A11" s="71" t="s">
        <v>147</v>
      </c>
      <c r="B11" s="10">
        <v>927</v>
      </c>
      <c r="C11" s="9">
        <v>9989</v>
      </c>
      <c r="D11" s="10">
        <v>11773903.958000001</v>
      </c>
      <c r="E11" s="10">
        <v>570642.07499999995</v>
      </c>
      <c r="F11" s="10">
        <v>80571.663</v>
      </c>
      <c r="G11" s="10">
        <v>490070.41200000001</v>
      </c>
      <c r="I11" s="155"/>
    </row>
    <row r="12" spans="1:9" x14ac:dyDescent="0.25">
      <c r="A12" s="71" t="s">
        <v>47</v>
      </c>
      <c r="B12" s="10">
        <v>482</v>
      </c>
      <c r="C12" s="9">
        <v>3040</v>
      </c>
      <c r="D12" s="10">
        <v>2107766.733</v>
      </c>
      <c r="E12" s="10">
        <v>93386.395999999993</v>
      </c>
      <c r="F12" s="10">
        <v>10811.79</v>
      </c>
      <c r="G12" s="10">
        <v>82574.606</v>
      </c>
      <c r="I12" s="155"/>
    </row>
    <row r="13" spans="1:9" x14ac:dyDescent="0.25">
      <c r="A13" s="71" t="s">
        <v>48</v>
      </c>
      <c r="B13" s="10">
        <v>1820</v>
      </c>
      <c r="C13" s="9">
        <v>12775</v>
      </c>
      <c r="D13" s="10">
        <v>13226289.583000001</v>
      </c>
      <c r="E13" s="10">
        <v>588892.61199999996</v>
      </c>
      <c r="F13" s="10">
        <v>383757.39500000002</v>
      </c>
      <c r="G13" s="10">
        <v>205135.217</v>
      </c>
      <c r="I13" s="155"/>
    </row>
    <row r="14" spans="1:9" x14ac:dyDescent="0.25">
      <c r="A14" s="71" t="s">
        <v>49</v>
      </c>
      <c r="B14" s="10">
        <v>278</v>
      </c>
      <c r="C14" s="9">
        <v>2765</v>
      </c>
      <c r="D14" s="10">
        <v>1681798.4069999999</v>
      </c>
      <c r="E14" s="10">
        <v>108619.86900000001</v>
      </c>
      <c r="F14" s="10">
        <v>32217.045999999998</v>
      </c>
      <c r="G14" s="10">
        <v>76402.823000000004</v>
      </c>
      <c r="I14" s="155"/>
    </row>
    <row r="15" spans="1:9" x14ac:dyDescent="0.25">
      <c r="A15" s="72" t="s">
        <v>50</v>
      </c>
      <c r="B15" s="11">
        <v>46347</v>
      </c>
      <c r="C15" s="12">
        <v>369080</v>
      </c>
      <c r="D15" s="11">
        <v>368993687.82099998</v>
      </c>
      <c r="E15" s="11">
        <v>23669086.846999999</v>
      </c>
      <c r="F15" s="11">
        <v>11478328.159</v>
      </c>
      <c r="G15" s="11">
        <v>12190758.687999999</v>
      </c>
      <c r="I15" s="155"/>
    </row>
    <row r="16" spans="1:9" x14ac:dyDescent="0.25">
      <c r="A16" s="71" t="s">
        <v>51</v>
      </c>
      <c r="B16" s="10">
        <v>888</v>
      </c>
      <c r="C16" s="9">
        <v>4653</v>
      </c>
      <c r="D16" s="10">
        <v>3525606.4849999999</v>
      </c>
      <c r="E16" s="13">
        <v>188874.58300000001</v>
      </c>
      <c r="F16" s="10">
        <v>145849.198</v>
      </c>
      <c r="G16" s="10">
        <v>43025.385000000002</v>
      </c>
      <c r="I16" s="155"/>
    </row>
    <row r="17" spans="1:9" x14ac:dyDescent="0.25">
      <c r="A17" s="73" t="s">
        <v>52</v>
      </c>
      <c r="B17" s="15">
        <v>163</v>
      </c>
      <c r="C17" s="14">
        <v>558</v>
      </c>
      <c r="D17" s="15">
        <v>259035.264</v>
      </c>
      <c r="E17" s="15">
        <v>17873.717000000001</v>
      </c>
      <c r="F17" s="15">
        <v>11197.275</v>
      </c>
      <c r="G17" s="15">
        <v>6676.442</v>
      </c>
      <c r="I17" s="155"/>
    </row>
    <row r="18" spans="1:9" x14ac:dyDescent="0.25">
      <c r="A18" s="73" t="s">
        <v>53</v>
      </c>
      <c r="B18" s="15">
        <v>103</v>
      </c>
      <c r="C18" s="14">
        <v>557</v>
      </c>
      <c r="D18" s="15">
        <v>355327.364</v>
      </c>
      <c r="E18" s="15">
        <v>18409.511999999999</v>
      </c>
      <c r="F18" s="15">
        <v>3161.232</v>
      </c>
      <c r="G18" s="15">
        <v>15248.28</v>
      </c>
      <c r="I18" s="155"/>
    </row>
    <row r="19" spans="1:9" x14ac:dyDescent="0.25">
      <c r="A19" s="73" t="s">
        <v>54</v>
      </c>
      <c r="B19" s="15">
        <v>272</v>
      </c>
      <c r="C19" s="14">
        <v>1458</v>
      </c>
      <c r="D19" s="15">
        <v>1930222.1710000001</v>
      </c>
      <c r="E19" s="15">
        <v>431934.967</v>
      </c>
      <c r="F19" s="15">
        <v>4280.1239999999998</v>
      </c>
      <c r="G19" s="15">
        <v>427654.84299999999</v>
      </c>
      <c r="I19" s="155"/>
    </row>
    <row r="20" spans="1:9" x14ac:dyDescent="0.25">
      <c r="A20" s="73" t="s">
        <v>55</v>
      </c>
      <c r="B20" s="15">
        <v>36</v>
      </c>
      <c r="C20" s="14">
        <v>153</v>
      </c>
      <c r="D20" s="15">
        <v>202612.742</v>
      </c>
      <c r="E20" s="15">
        <v>6586.549</v>
      </c>
      <c r="F20" s="15">
        <v>1411.2170000000001</v>
      </c>
      <c r="G20" s="15">
        <v>5175.3320000000003</v>
      </c>
      <c r="I20" s="155"/>
    </row>
    <row r="21" spans="1:9" x14ac:dyDescent="0.25">
      <c r="A21" s="73" t="s">
        <v>56</v>
      </c>
      <c r="B21" s="15">
        <v>58</v>
      </c>
      <c r="C21" s="14">
        <v>298</v>
      </c>
      <c r="D21" s="15">
        <v>145327.55600000001</v>
      </c>
      <c r="E21" s="15">
        <v>14061.705</v>
      </c>
      <c r="F21" s="15">
        <v>898.46</v>
      </c>
      <c r="G21" s="15">
        <v>13163.245000000001</v>
      </c>
      <c r="I21" s="155"/>
    </row>
    <row r="22" spans="1:9" x14ac:dyDescent="0.25">
      <c r="A22" s="73" t="s">
        <v>57</v>
      </c>
      <c r="B22" s="15">
        <v>77</v>
      </c>
      <c r="C22" s="14">
        <v>261</v>
      </c>
      <c r="D22" s="15">
        <v>75742.959000000003</v>
      </c>
      <c r="E22" s="15">
        <v>2955.1729999999998</v>
      </c>
      <c r="F22" s="15">
        <v>3115.37</v>
      </c>
      <c r="G22" s="74">
        <v>-160.197</v>
      </c>
      <c r="I22" s="155"/>
    </row>
    <row r="23" spans="1:9" x14ac:dyDescent="0.25">
      <c r="A23" s="73" t="s">
        <v>58</v>
      </c>
      <c r="B23" s="15">
        <v>95</v>
      </c>
      <c r="C23" s="14">
        <v>424</v>
      </c>
      <c r="D23" s="15">
        <v>353497.02299999999</v>
      </c>
      <c r="E23" s="15">
        <v>29390.786</v>
      </c>
      <c r="F23" s="15">
        <v>4391.6509999999998</v>
      </c>
      <c r="G23" s="15">
        <v>24999.134999999998</v>
      </c>
      <c r="I23" s="155"/>
    </row>
    <row r="24" spans="1:9" x14ac:dyDescent="0.25">
      <c r="A24" s="73" t="s">
        <v>59</v>
      </c>
      <c r="B24" s="15">
        <v>27</v>
      </c>
      <c r="C24" s="14">
        <v>132</v>
      </c>
      <c r="D24" s="15">
        <v>72349.342999999993</v>
      </c>
      <c r="E24" s="15">
        <v>8573.7270000000008</v>
      </c>
      <c r="F24" s="15">
        <v>319.85199999999998</v>
      </c>
      <c r="G24" s="15">
        <v>8253.875</v>
      </c>
      <c r="I24" s="155"/>
    </row>
    <row r="25" spans="1:9" x14ac:dyDescent="0.25">
      <c r="A25" s="73" t="s">
        <v>60</v>
      </c>
      <c r="B25" s="15">
        <v>27</v>
      </c>
      <c r="C25" s="14">
        <v>428</v>
      </c>
      <c r="D25" s="15">
        <v>313949.38400000002</v>
      </c>
      <c r="E25" s="15">
        <v>8305.2440000000006</v>
      </c>
      <c r="F25" s="15">
        <v>4259.3620000000001</v>
      </c>
      <c r="G25" s="15">
        <v>4045.8820000000001</v>
      </c>
      <c r="I25" s="155"/>
    </row>
    <row r="26" spans="1:9" x14ac:dyDescent="0.25">
      <c r="A26" s="73" t="s">
        <v>61</v>
      </c>
      <c r="B26" s="15">
        <v>93</v>
      </c>
      <c r="C26" s="14">
        <v>480</v>
      </c>
      <c r="D26" s="15">
        <v>313638.587</v>
      </c>
      <c r="E26" s="15">
        <v>28768.893</v>
      </c>
      <c r="F26" s="15">
        <v>1818.4929999999999</v>
      </c>
      <c r="G26" s="15">
        <v>26950.400000000001</v>
      </c>
      <c r="I26" s="155"/>
    </row>
    <row r="27" spans="1:9" x14ac:dyDescent="0.25">
      <c r="A27" s="73" t="s">
        <v>62</v>
      </c>
      <c r="B27" s="15">
        <v>31</v>
      </c>
      <c r="C27" s="14">
        <v>154</v>
      </c>
      <c r="D27" s="15">
        <v>57973.35</v>
      </c>
      <c r="E27" s="15">
        <v>3434.6039999999998</v>
      </c>
      <c r="F27" s="15">
        <v>294.74900000000002</v>
      </c>
      <c r="G27" s="15">
        <v>3139.855</v>
      </c>
      <c r="I27" s="155"/>
    </row>
    <row r="28" spans="1:9" x14ac:dyDescent="0.25">
      <c r="A28" s="73" t="s">
        <v>63</v>
      </c>
      <c r="B28" s="15">
        <v>18</v>
      </c>
      <c r="C28" s="14">
        <v>41</v>
      </c>
      <c r="D28" s="15">
        <v>23528.405999999999</v>
      </c>
      <c r="E28" s="15">
        <v>362.27800000000002</v>
      </c>
      <c r="F28" s="15">
        <v>170.22399999999999</v>
      </c>
      <c r="G28" s="15">
        <v>192.054</v>
      </c>
      <c r="I28" s="155"/>
    </row>
    <row r="29" spans="1:9" x14ac:dyDescent="0.25">
      <c r="A29" s="73" t="s">
        <v>64</v>
      </c>
      <c r="B29" s="15">
        <v>60</v>
      </c>
      <c r="C29" s="14">
        <v>528</v>
      </c>
      <c r="D29" s="15">
        <v>303711.88099999999</v>
      </c>
      <c r="E29" s="15">
        <v>5653.174</v>
      </c>
      <c r="F29" s="15">
        <v>11146.396000000001</v>
      </c>
      <c r="G29" s="74">
        <v>-5493.2219999999998</v>
      </c>
      <c r="I29" s="155"/>
    </row>
    <row r="30" spans="1:9" x14ac:dyDescent="0.25">
      <c r="A30" s="73" t="s">
        <v>65</v>
      </c>
      <c r="B30" s="15">
        <v>13</v>
      </c>
      <c r="C30" s="14">
        <v>44</v>
      </c>
      <c r="D30" s="15">
        <v>43204.750999999997</v>
      </c>
      <c r="E30" s="15">
        <v>1654.9949999999999</v>
      </c>
      <c r="F30" s="15">
        <v>347.76499999999999</v>
      </c>
      <c r="G30" s="15">
        <v>1307.23</v>
      </c>
      <c r="I30" s="155"/>
    </row>
    <row r="31" spans="1:9" x14ac:dyDescent="0.25">
      <c r="A31" s="73" t="s">
        <v>66</v>
      </c>
      <c r="B31" s="15">
        <v>56</v>
      </c>
      <c r="C31" s="14">
        <v>304</v>
      </c>
      <c r="D31" s="15">
        <v>355869.78200000001</v>
      </c>
      <c r="E31" s="15">
        <v>20489.371999999999</v>
      </c>
      <c r="F31" s="15">
        <v>3002.357</v>
      </c>
      <c r="G31" s="15">
        <v>17487.014999999999</v>
      </c>
      <c r="I31" s="155"/>
    </row>
    <row r="32" spans="1:9" x14ac:dyDescent="0.25">
      <c r="A32" s="73" t="s">
        <v>67</v>
      </c>
      <c r="B32" s="15">
        <v>179</v>
      </c>
      <c r="C32" s="14">
        <v>2117</v>
      </c>
      <c r="D32" s="15">
        <v>2201127.0989999999</v>
      </c>
      <c r="E32" s="15">
        <v>120426.894</v>
      </c>
      <c r="F32" s="15">
        <v>26802.523000000001</v>
      </c>
      <c r="G32" s="15">
        <v>93624.370999999999</v>
      </c>
      <c r="I32" s="155"/>
    </row>
    <row r="33" spans="1:10" x14ac:dyDescent="0.25">
      <c r="A33" s="73" t="s">
        <v>68</v>
      </c>
      <c r="B33" s="15">
        <v>75</v>
      </c>
      <c r="C33" s="14">
        <v>328</v>
      </c>
      <c r="D33" s="15">
        <v>97187.932000000001</v>
      </c>
      <c r="E33" s="15">
        <v>7629.4679999999998</v>
      </c>
      <c r="F33" s="15">
        <v>4952.6360000000004</v>
      </c>
      <c r="G33" s="15">
        <v>2676.8319999999999</v>
      </c>
      <c r="I33" s="155"/>
    </row>
    <row r="34" spans="1:10" x14ac:dyDescent="0.25">
      <c r="A34" s="73" t="s">
        <v>69</v>
      </c>
      <c r="B34" s="15">
        <v>225</v>
      </c>
      <c r="C34" s="14">
        <v>3716</v>
      </c>
      <c r="D34" s="15">
        <v>4913853.5089999996</v>
      </c>
      <c r="E34" s="15">
        <v>194409.114</v>
      </c>
      <c r="F34" s="15">
        <v>55451.044999999998</v>
      </c>
      <c r="G34" s="15">
        <v>138958.06899999999</v>
      </c>
      <c r="I34" s="155"/>
    </row>
    <row r="35" spans="1:10" x14ac:dyDescent="0.25">
      <c r="A35" s="73" t="s">
        <v>70</v>
      </c>
      <c r="B35" s="15">
        <v>98</v>
      </c>
      <c r="C35" s="14">
        <v>571</v>
      </c>
      <c r="D35" s="15">
        <v>575626.424</v>
      </c>
      <c r="E35" s="15">
        <v>24588.794999999998</v>
      </c>
      <c r="F35" s="15">
        <v>7730.9549999999999</v>
      </c>
      <c r="G35" s="15">
        <v>16857.84</v>
      </c>
      <c r="I35" s="155"/>
    </row>
    <row r="36" spans="1:10" x14ac:dyDescent="0.25">
      <c r="A36" s="75" t="s">
        <v>41</v>
      </c>
      <c r="B36" s="76">
        <v>55282</v>
      </c>
      <c r="C36" s="76">
        <v>430965</v>
      </c>
      <c r="D36" s="76">
        <f>SUM(D6:D35)</f>
        <v>424382240.69400001</v>
      </c>
      <c r="E36" s="76">
        <f>SUM(E6:E35)</f>
        <v>26829406.900999997</v>
      </c>
      <c r="F36" s="76">
        <f>SUM(F6:F35)</f>
        <v>12491404.566000003</v>
      </c>
      <c r="G36" s="76">
        <f>SUM(G6:G35)</f>
        <v>14338002.334999999</v>
      </c>
      <c r="I36" s="155"/>
    </row>
    <row r="37" spans="1:10" x14ac:dyDescent="0.25">
      <c r="A37" s="80" t="s">
        <v>137</v>
      </c>
      <c r="B37" s="62"/>
      <c r="C37" s="61"/>
      <c r="D37" s="61"/>
    </row>
    <row r="38" spans="1:10" x14ac:dyDescent="0.25">
      <c r="B38" s="26"/>
      <c r="C38" s="26"/>
      <c r="J38" s="26"/>
    </row>
    <row r="39" spans="1:10" x14ac:dyDescent="0.25">
      <c r="B39" s="153"/>
    </row>
    <row r="40" spans="1:10" x14ac:dyDescent="0.25">
      <c r="B40" s="154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7"/>
  <sheetViews>
    <sheetView workbookViewId="0">
      <selection activeCell="A4" sqref="A4:D4"/>
    </sheetView>
  </sheetViews>
  <sheetFormatPr defaultRowHeight="15" x14ac:dyDescent="0.25"/>
  <cols>
    <col min="1" max="1" width="55" customWidth="1"/>
    <col min="2" max="2" width="13.140625" customWidth="1"/>
    <col min="3" max="3" width="13.28515625" customWidth="1"/>
  </cols>
  <sheetData>
    <row r="3" spans="1:5" s="31" customFormat="1" x14ac:dyDescent="0.25">
      <c r="A3" s="77" t="s">
        <v>134</v>
      </c>
      <c r="B3" s="77"/>
      <c r="C3" s="79"/>
      <c r="D3" s="78"/>
    </row>
    <row r="4" spans="1:5" x14ac:dyDescent="0.25">
      <c r="A4" s="81" t="s">
        <v>35</v>
      </c>
      <c r="B4" s="82"/>
      <c r="C4" s="82"/>
      <c r="D4" s="82"/>
    </row>
    <row r="5" spans="1:5" ht="15" customHeight="1" x14ac:dyDescent="0.25">
      <c r="A5" s="83" t="s">
        <v>6</v>
      </c>
      <c r="B5" s="84" t="s">
        <v>39</v>
      </c>
      <c r="C5" s="84"/>
      <c r="D5" s="85"/>
    </row>
    <row r="6" spans="1:5" x14ac:dyDescent="0.25">
      <c r="A6" s="86"/>
      <c r="B6" s="70" t="s">
        <v>86</v>
      </c>
      <c r="C6" s="70" t="s">
        <v>89</v>
      </c>
      <c r="D6" s="87" t="s">
        <v>7</v>
      </c>
    </row>
    <row r="7" spans="1:5" x14ac:dyDescent="0.25">
      <c r="A7" s="37" t="s">
        <v>1</v>
      </c>
      <c r="B7" s="22"/>
      <c r="C7" s="23">
        <v>55282</v>
      </c>
      <c r="D7" s="38"/>
      <c r="E7" s="30"/>
    </row>
    <row r="8" spans="1:5" ht="15" customHeight="1" x14ac:dyDescent="0.25">
      <c r="A8" s="37" t="s">
        <v>2</v>
      </c>
      <c r="B8" s="23">
        <v>425008</v>
      </c>
      <c r="C8" s="23">
        <v>430965</v>
      </c>
      <c r="D8" s="38">
        <v>101.4</v>
      </c>
    </row>
    <row r="9" spans="1:5" x14ac:dyDescent="0.25">
      <c r="A9" s="37" t="s">
        <v>8</v>
      </c>
      <c r="B9" s="23">
        <v>449632361.77899998</v>
      </c>
      <c r="C9" s="23">
        <v>424382240.69400001</v>
      </c>
      <c r="D9" s="38">
        <v>94.4</v>
      </c>
    </row>
    <row r="10" spans="1:5" ht="15" customHeight="1" x14ac:dyDescent="0.25">
      <c r="A10" s="39" t="s">
        <v>9</v>
      </c>
      <c r="B10" s="24">
        <v>423671513.64899999</v>
      </c>
      <c r="C10" s="24">
        <v>406439732.54299998</v>
      </c>
      <c r="D10" s="40">
        <v>95.9</v>
      </c>
    </row>
    <row r="11" spans="1:5" x14ac:dyDescent="0.25">
      <c r="A11" s="41" t="s">
        <v>10</v>
      </c>
      <c r="B11" s="20">
        <v>33680548.408</v>
      </c>
      <c r="C11" s="20">
        <v>30794863.640999999</v>
      </c>
      <c r="D11" s="42">
        <v>91.4</v>
      </c>
    </row>
    <row r="12" spans="1:5" x14ac:dyDescent="0.25">
      <c r="A12" s="41" t="s">
        <v>11</v>
      </c>
      <c r="B12" s="20">
        <v>7719700.2790000001</v>
      </c>
      <c r="C12" s="20">
        <v>12852355.492000001</v>
      </c>
      <c r="D12" s="42">
        <v>166.5</v>
      </c>
    </row>
    <row r="13" spans="1:5" x14ac:dyDescent="0.25">
      <c r="A13" s="41" t="s">
        <v>3</v>
      </c>
      <c r="B13" s="20">
        <v>28633291.232999999</v>
      </c>
      <c r="C13" s="20">
        <v>26829406.901000001</v>
      </c>
      <c r="D13" s="42">
        <v>93.7</v>
      </c>
    </row>
    <row r="14" spans="1:5" ht="15" customHeight="1" x14ac:dyDescent="0.25">
      <c r="A14" s="41" t="s">
        <v>4</v>
      </c>
      <c r="B14" s="20">
        <v>7696818.6569999997</v>
      </c>
      <c r="C14" s="20">
        <v>12491404.566</v>
      </c>
      <c r="D14" s="42">
        <v>162.30000000000001</v>
      </c>
    </row>
    <row r="15" spans="1:5" ht="15" customHeight="1" x14ac:dyDescent="0.25">
      <c r="A15" s="43" t="s">
        <v>12</v>
      </c>
      <c r="B15" s="21">
        <v>20936472.576000001</v>
      </c>
      <c r="C15" s="21">
        <v>14338002.335000001</v>
      </c>
      <c r="D15" s="44">
        <v>68.5</v>
      </c>
    </row>
    <row r="16" spans="1:5" x14ac:dyDescent="0.25">
      <c r="A16" s="45" t="s">
        <v>13</v>
      </c>
      <c r="B16" s="20">
        <v>68053417.314999998</v>
      </c>
      <c r="C16" s="20">
        <v>64498002.442000002</v>
      </c>
      <c r="D16" s="42">
        <v>94.8</v>
      </c>
    </row>
    <row r="17" spans="1:4" ht="15.75" customHeight="1" x14ac:dyDescent="0.25">
      <c r="A17" s="45" t="s">
        <v>14</v>
      </c>
      <c r="B17" s="20">
        <v>97280214.857999995</v>
      </c>
      <c r="C17" s="20">
        <v>88610288.950000003</v>
      </c>
      <c r="D17" s="42">
        <v>91.1</v>
      </c>
    </row>
    <row r="18" spans="1:4" ht="15.75" customHeight="1" x14ac:dyDescent="0.25">
      <c r="A18" s="45" t="s">
        <v>139</v>
      </c>
      <c r="B18" s="20">
        <v>15680147.347999999</v>
      </c>
      <c r="C18" s="20">
        <v>15465162.616</v>
      </c>
      <c r="D18" s="42">
        <v>98.6</v>
      </c>
    </row>
    <row r="19" spans="1:4" ht="15" customHeight="1" x14ac:dyDescent="0.25">
      <c r="A19" s="46" t="s">
        <v>15</v>
      </c>
      <c r="B19" s="47">
        <v>6643.2403125352939</v>
      </c>
      <c r="C19" s="47">
        <v>6796.1498567169028</v>
      </c>
      <c r="D19" s="48">
        <v>104.41455564364681</v>
      </c>
    </row>
    <row r="20" spans="1:4" x14ac:dyDescent="0.25">
      <c r="A20" s="80" t="s">
        <v>137</v>
      </c>
      <c r="B20" s="62"/>
      <c r="C20" s="61"/>
      <c r="D20" s="61"/>
    </row>
    <row r="21" spans="1:4" ht="21.75" customHeight="1" x14ac:dyDescent="0.25"/>
    <row r="27" spans="1:4" ht="15" customHeight="1" x14ac:dyDescent="0.25"/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"/>
  <sheetViews>
    <sheetView workbookViewId="0">
      <selection activeCell="A3" sqref="A3"/>
    </sheetView>
  </sheetViews>
  <sheetFormatPr defaultRowHeight="15" x14ac:dyDescent="0.25"/>
  <cols>
    <col min="1" max="1" width="12.28515625" customWidth="1"/>
    <col min="2" max="2" width="15.140625" customWidth="1"/>
    <col min="3" max="3" width="13.28515625" bestFit="1" customWidth="1"/>
    <col min="4" max="9" width="15.140625" customWidth="1"/>
  </cols>
  <sheetData>
    <row r="3" spans="1:13" s="35" customFormat="1" ht="18" customHeight="1" x14ac:dyDescent="0.25">
      <c r="A3" s="89" t="s">
        <v>122</v>
      </c>
      <c r="B3" s="90"/>
      <c r="C3" s="91"/>
      <c r="D3" s="91"/>
      <c r="E3" s="91"/>
      <c r="F3" s="91"/>
      <c r="G3" s="91"/>
      <c r="H3" s="91"/>
      <c r="I3" s="92"/>
      <c r="J3" s="36"/>
      <c r="K3" s="36"/>
      <c r="L3" s="36"/>
      <c r="M3" s="36"/>
    </row>
    <row r="4" spans="1:13" x14ac:dyDescent="0.25">
      <c r="A4" s="93" t="s">
        <v>16</v>
      </c>
      <c r="B4" s="94" t="s">
        <v>1</v>
      </c>
      <c r="C4" s="94" t="s">
        <v>2</v>
      </c>
      <c r="D4" s="94" t="s">
        <v>123</v>
      </c>
      <c r="E4" s="68" t="s">
        <v>8</v>
      </c>
      <c r="F4" s="68" t="s">
        <v>9</v>
      </c>
      <c r="G4" s="68" t="s">
        <v>3</v>
      </c>
      <c r="H4" s="68" t="s">
        <v>17</v>
      </c>
      <c r="I4" s="69" t="s">
        <v>18</v>
      </c>
    </row>
    <row r="5" spans="1:13" ht="21" customHeight="1" x14ac:dyDescent="0.25">
      <c r="A5" s="95"/>
      <c r="B5" s="96"/>
      <c r="C5" s="96"/>
      <c r="D5" s="96"/>
      <c r="E5" s="97" t="s">
        <v>121</v>
      </c>
      <c r="F5" s="97" t="s">
        <v>121</v>
      </c>
      <c r="G5" s="97" t="s">
        <v>121</v>
      </c>
      <c r="H5" s="97" t="s">
        <v>121</v>
      </c>
      <c r="I5" s="98" t="s">
        <v>121</v>
      </c>
    </row>
    <row r="6" spans="1:13" x14ac:dyDescent="0.25">
      <c r="A6" s="49" t="s">
        <v>36</v>
      </c>
      <c r="B6" s="16">
        <v>139009</v>
      </c>
      <c r="C6" s="17">
        <v>947874</v>
      </c>
      <c r="D6" s="17">
        <v>5970.8372666092755</v>
      </c>
      <c r="E6" s="16">
        <v>743841185.06299996</v>
      </c>
      <c r="F6" s="17">
        <v>716928917.81299996</v>
      </c>
      <c r="G6" s="16">
        <v>45922061.957000002</v>
      </c>
      <c r="H6" s="16">
        <v>24951972.693</v>
      </c>
      <c r="I6" s="50">
        <v>20970089.263999999</v>
      </c>
    </row>
    <row r="7" spans="1:13" x14ac:dyDescent="0.25">
      <c r="A7" s="51" t="s">
        <v>37</v>
      </c>
      <c r="B7" s="18">
        <v>55282</v>
      </c>
      <c r="C7" s="19">
        <v>430965</v>
      </c>
      <c r="D7" s="19">
        <v>6796.1498567169028</v>
      </c>
      <c r="E7" s="18">
        <v>424382240.69400001</v>
      </c>
      <c r="F7" s="19">
        <v>406439732.54299998</v>
      </c>
      <c r="G7" s="18">
        <v>26829406.901000001</v>
      </c>
      <c r="H7" s="18">
        <v>12491404.566</v>
      </c>
      <c r="I7" s="52">
        <v>14338002.335000001</v>
      </c>
    </row>
    <row r="8" spans="1:13" x14ac:dyDescent="0.25">
      <c r="A8" s="53" t="s">
        <v>40</v>
      </c>
      <c r="B8" s="54">
        <v>46347</v>
      </c>
      <c r="C8" s="55">
        <v>369080</v>
      </c>
      <c r="D8" s="55">
        <v>6902.8902338246453</v>
      </c>
      <c r="E8" s="54">
        <v>368993687.82099998</v>
      </c>
      <c r="F8" s="55">
        <v>353706147.792</v>
      </c>
      <c r="G8" s="54">
        <v>23669086.846999999</v>
      </c>
      <c r="H8" s="54">
        <v>11478328.159</v>
      </c>
      <c r="I8" s="56">
        <v>12190758.687999999</v>
      </c>
      <c r="L8" s="155"/>
    </row>
    <row r="9" spans="1:13" x14ac:dyDescent="0.25">
      <c r="A9" s="80" t="s">
        <v>137</v>
      </c>
      <c r="B9" s="62"/>
      <c r="C9" s="61"/>
      <c r="D9" s="61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A4" sqref="A4:G4"/>
    </sheetView>
  </sheetViews>
  <sheetFormatPr defaultRowHeight="15" x14ac:dyDescent="0.25"/>
  <cols>
    <col min="1" max="1" width="6.28515625" customWidth="1"/>
    <col min="2" max="2" width="13.140625" customWidth="1"/>
    <col min="3" max="3" width="25" customWidth="1"/>
    <col min="4" max="4" width="16.7109375" customWidth="1"/>
    <col min="5" max="5" width="10" customWidth="1"/>
    <col min="6" max="6" width="12.28515625" customWidth="1"/>
    <col min="7" max="7" width="10.42578125" customWidth="1"/>
    <col min="8" max="9" width="10.140625" bestFit="1" customWidth="1"/>
    <col min="17" max="18" width="10.140625" bestFit="1" customWidth="1"/>
    <col min="23" max="24" width="10.140625" bestFit="1" customWidth="1"/>
  </cols>
  <sheetData>
    <row r="3" spans="1:9" x14ac:dyDescent="0.25">
      <c r="A3" s="89" t="s">
        <v>108</v>
      </c>
      <c r="B3" s="99"/>
      <c r="C3" s="100"/>
      <c r="D3" s="100"/>
      <c r="E3" s="100"/>
      <c r="F3" s="100"/>
      <c r="G3" s="100"/>
    </row>
    <row r="4" spans="1:9" x14ac:dyDescent="0.25">
      <c r="A4" s="81" t="s">
        <v>19</v>
      </c>
      <c r="B4" s="81"/>
      <c r="C4" s="81"/>
      <c r="D4" s="81"/>
      <c r="E4" s="81"/>
      <c r="F4" s="81"/>
      <c r="G4" s="81"/>
    </row>
    <row r="5" spans="1:9" ht="24" x14ac:dyDescent="0.25">
      <c r="A5" s="111" t="s">
        <v>20</v>
      </c>
      <c r="B5" s="111" t="s">
        <v>21</v>
      </c>
      <c r="C5" s="111" t="s">
        <v>22</v>
      </c>
      <c r="D5" s="111" t="s">
        <v>140</v>
      </c>
      <c r="E5" s="111" t="s">
        <v>2</v>
      </c>
      <c r="F5" s="111" t="s">
        <v>8</v>
      </c>
      <c r="G5" s="111" t="s">
        <v>3</v>
      </c>
    </row>
    <row r="6" spans="1:9" x14ac:dyDescent="0.25">
      <c r="A6" s="108" t="s">
        <v>23</v>
      </c>
      <c r="B6" s="108">
        <v>28921978587</v>
      </c>
      <c r="C6" s="109" t="s">
        <v>143</v>
      </c>
      <c r="D6" s="108" t="s">
        <v>50</v>
      </c>
      <c r="E6" s="110">
        <v>475</v>
      </c>
      <c r="F6" s="112">
        <v>9434037.0789999999</v>
      </c>
      <c r="G6" s="115">
        <v>1401035.858</v>
      </c>
    </row>
    <row r="7" spans="1:9" x14ac:dyDescent="0.25">
      <c r="A7" s="101" t="s">
        <v>24</v>
      </c>
      <c r="B7" s="101">
        <v>44205501677</v>
      </c>
      <c r="C7" s="102" t="s">
        <v>100</v>
      </c>
      <c r="D7" s="101" t="s">
        <v>50</v>
      </c>
      <c r="E7" s="103">
        <v>2293</v>
      </c>
      <c r="F7" s="113">
        <v>4492434.8720000004</v>
      </c>
      <c r="G7" s="115">
        <v>832627.82299999997</v>
      </c>
      <c r="I7" s="26"/>
    </row>
    <row r="8" spans="1:9" x14ac:dyDescent="0.25">
      <c r="A8" s="101" t="s">
        <v>25</v>
      </c>
      <c r="B8" s="101" t="s">
        <v>79</v>
      </c>
      <c r="C8" s="102" t="s">
        <v>97</v>
      </c>
      <c r="D8" s="101" t="s">
        <v>50</v>
      </c>
      <c r="E8" s="103">
        <v>4135</v>
      </c>
      <c r="F8" s="113">
        <v>5879059.8899999997</v>
      </c>
      <c r="G8" s="115">
        <v>703800.152</v>
      </c>
    </row>
    <row r="9" spans="1:9" x14ac:dyDescent="0.25">
      <c r="A9" s="101" t="s">
        <v>26</v>
      </c>
      <c r="B9" s="101" t="s">
        <v>85</v>
      </c>
      <c r="C9" s="102" t="s">
        <v>101</v>
      </c>
      <c r="D9" s="101" t="s">
        <v>50</v>
      </c>
      <c r="E9" s="103">
        <v>1957</v>
      </c>
      <c r="F9" s="113">
        <v>4293532.4960000003</v>
      </c>
      <c r="G9" s="115">
        <v>629776.63899999997</v>
      </c>
    </row>
    <row r="10" spans="1:9" x14ac:dyDescent="0.25">
      <c r="A10" s="101" t="s">
        <v>27</v>
      </c>
      <c r="B10" s="101" t="s">
        <v>90</v>
      </c>
      <c r="C10" s="102" t="s">
        <v>104</v>
      </c>
      <c r="D10" s="101" t="s">
        <v>50</v>
      </c>
      <c r="E10" s="103">
        <v>919</v>
      </c>
      <c r="F10" s="113">
        <v>783209.60199999996</v>
      </c>
      <c r="G10" s="115">
        <v>383934.52500000002</v>
      </c>
    </row>
    <row r="11" spans="1:9" x14ac:dyDescent="0.25">
      <c r="A11" s="101" t="s">
        <v>28</v>
      </c>
      <c r="B11" s="104" t="s">
        <v>91</v>
      </c>
      <c r="C11" s="102" t="s">
        <v>105</v>
      </c>
      <c r="D11" s="101" t="s">
        <v>95</v>
      </c>
      <c r="E11" s="103">
        <v>356</v>
      </c>
      <c r="F11" s="113">
        <v>809685.96</v>
      </c>
      <c r="G11" s="115">
        <v>366560.80599999998</v>
      </c>
    </row>
    <row r="12" spans="1:9" x14ac:dyDescent="0.25">
      <c r="A12" s="101" t="s">
        <v>29</v>
      </c>
      <c r="B12" s="101" t="s">
        <v>92</v>
      </c>
      <c r="C12" s="102" t="s">
        <v>107</v>
      </c>
      <c r="D12" s="101" t="s">
        <v>50</v>
      </c>
      <c r="E12" s="103">
        <v>377</v>
      </c>
      <c r="F12" s="113">
        <v>790037.27</v>
      </c>
      <c r="G12" s="115">
        <v>288105.783</v>
      </c>
    </row>
    <row r="13" spans="1:9" x14ac:dyDescent="0.25">
      <c r="A13" s="101" t="s">
        <v>30</v>
      </c>
      <c r="B13" s="101" t="s">
        <v>80</v>
      </c>
      <c r="C13" s="102" t="s">
        <v>103</v>
      </c>
      <c r="D13" s="101" t="s">
        <v>48</v>
      </c>
      <c r="E13" s="103">
        <v>2377</v>
      </c>
      <c r="F13" s="113">
        <v>6055375.2680000002</v>
      </c>
      <c r="G13" s="115">
        <v>274841.33600000001</v>
      </c>
    </row>
    <row r="14" spans="1:9" x14ac:dyDescent="0.25">
      <c r="A14" s="101" t="s">
        <v>31</v>
      </c>
      <c r="B14" s="101" t="s">
        <v>93</v>
      </c>
      <c r="C14" s="102" t="s">
        <v>106</v>
      </c>
      <c r="D14" s="101" t="s">
        <v>50</v>
      </c>
      <c r="E14" s="103">
        <v>0</v>
      </c>
      <c r="F14" s="113">
        <v>234070.56</v>
      </c>
      <c r="G14" s="115">
        <v>233805.144</v>
      </c>
    </row>
    <row r="15" spans="1:9" x14ac:dyDescent="0.25">
      <c r="A15" s="105" t="s">
        <v>32</v>
      </c>
      <c r="B15" s="105" t="s">
        <v>94</v>
      </c>
      <c r="C15" s="106" t="s">
        <v>146</v>
      </c>
      <c r="D15" s="105" t="s">
        <v>50</v>
      </c>
      <c r="E15" s="107">
        <v>166</v>
      </c>
      <c r="F15" s="114">
        <v>445543.95</v>
      </c>
      <c r="G15" s="116">
        <v>224534.09899999999</v>
      </c>
    </row>
    <row r="16" spans="1:9" ht="15" customHeight="1" x14ac:dyDescent="0.25">
      <c r="A16" s="117" t="s">
        <v>71</v>
      </c>
      <c r="B16" s="117"/>
      <c r="C16" s="117"/>
      <c r="D16" s="117"/>
      <c r="E16" s="118">
        <f>SUM(E6:E15)</f>
        <v>13055</v>
      </c>
      <c r="F16" s="118">
        <f>SUM(F6:F15)</f>
        <v>33216986.947000001</v>
      </c>
      <c r="G16" s="118">
        <f>SUM(G6:G15)</f>
        <v>5339022.165</v>
      </c>
    </row>
    <row r="17" spans="1:7" ht="15" customHeight="1" x14ac:dyDescent="0.25">
      <c r="A17" s="64" t="s">
        <v>72</v>
      </c>
      <c r="B17" s="64"/>
      <c r="C17" s="64"/>
      <c r="D17" s="64"/>
      <c r="E17" s="8">
        <v>430965</v>
      </c>
      <c r="F17" s="8">
        <v>424382240.69400001</v>
      </c>
      <c r="G17" s="8">
        <v>26829406.901000001</v>
      </c>
    </row>
    <row r="18" spans="1:7" ht="15" customHeight="1" x14ac:dyDescent="0.25">
      <c r="A18" s="67" t="s">
        <v>73</v>
      </c>
      <c r="B18" s="67"/>
      <c r="C18" s="67"/>
      <c r="D18" s="67"/>
      <c r="E18" s="33">
        <v>0.03</v>
      </c>
      <c r="F18" s="33">
        <v>7.8E-2</v>
      </c>
      <c r="G18" s="33">
        <v>0.19900000000000001</v>
      </c>
    </row>
    <row r="19" spans="1:7" x14ac:dyDescent="0.25">
      <c r="A19" s="80" t="s">
        <v>137</v>
      </c>
      <c r="B19" s="62"/>
      <c r="C19" s="61"/>
      <c r="D19" s="61"/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20"/>
  <sheetViews>
    <sheetView workbookViewId="0">
      <selection activeCell="A4" sqref="A4"/>
    </sheetView>
  </sheetViews>
  <sheetFormatPr defaultRowHeight="15" x14ac:dyDescent="0.25"/>
  <cols>
    <col min="1" max="1" width="7.28515625" customWidth="1"/>
    <col min="2" max="2" width="12" bestFit="1" customWidth="1"/>
    <col min="3" max="3" width="24.42578125" customWidth="1"/>
    <col min="4" max="4" width="16.7109375" customWidth="1"/>
    <col min="5" max="5" width="12.140625" customWidth="1"/>
    <col min="6" max="6" width="12.28515625" customWidth="1"/>
    <col min="7" max="7" width="10.42578125" customWidth="1"/>
    <col min="8" max="9" width="10.7109375" bestFit="1" customWidth="1"/>
    <col min="10" max="10" width="9.7109375" customWidth="1"/>
    <col min="11" max="11" width="13.28515625" customWidth="1"/>
    <col min="12" max="12" width="34.7109375" bestFit="1" customWidth="1"/>
    <col min="13" max="13" width="15.5703125" customWidth="1"/>
    <col min="14" max="14" width="11.85546875" bestFit="1" customWidth="1"/>
    <col min="15" max="16" width="13.140625" bestFit="1" customWidth="1"/>
    <col min="17" max="17" width="7.42578125" customWidth="1"/>
    <col min="18" max="19" width="10.140625" bestFit="1" customWidth="1"/>
    <col min="27" max="28" width="10.140625" bestFit="1" customWidth="1"/>
    <col min="33" max="34" width="10.140625" bestFit="1" customWidth="1"/>
  </cols>
  <sheetData>
    <row r="3" spans="1:53" x14ac:dyDescent="0.25">
      <c r="A3" s="89" t="s">
        <v>138</v>
      </c>
      <c r="B3" s="7"/>
      <c r="C3" s="57"/>
      <c r="D3" s="57"/>
      <c r="E3" s="57"/>
      <c r="F3" s="57"/>
      <c r="G3" s="57"/>
      <c r="H3" s="57"/>
      <c r="I3" s="57"/>
      <c r="J3" s="1"/>
    </row>
    <row r="4" spans="1:53" s="25" customFormat="1" ht="15.75" x14ac:dyDescent="0.25">
      <c r="A4" s="27"/>
      <c r="B4" s="27"/>
      <c r="C4" s="27"/>
      <c r="D4" s="27"/>
      <c r="E4" s="27"/>
      <c r="F4" s="28"/>
      <c r="G4" s="28"/>
      <c r="H4" s="28"/>
      <c r="I4" s="28"/>
      <c r="J4" s="28"/>
      <c r="K4" s="29"/>
      <c r="L4" s="28"/>
      <c r="M4" s="28"/>
      <c r="N4" s="29"/>
      <c r="O4" s="28"/>
      <c r="P4" s="28"/>
      <c r="Q4" s="29"/>
      <c r="R4" s="28"/>
      <c r="S4" s="28"/>
      <c r="T4" s="29"/>
      <c r="U4" s="28"/>
      <c r="V4" s="28"/>
      <c r="W4" s="29"/>
      <c r="X4" s="28"/>
      <c r="Y4" s="28"/>
      <c r="Z4" s="29"/>
      <c r="AA4" s="28"/>
      <c r="AB4" s="28"/>
      <c r="AC4" s="29"/>
      <c r="AD4" s="28"/>
      <c r="AE4" s="28"/>
      <c r="AF4" s="29"/>
      <c r="AG4" s="28"/>
      <c r="AH4" s="28"/>
      <c r="AI4" s="29"/>
      <c r="AJ4" s="28"/>
      <c r="AK4" s="28"/>
      <c r="AL4" s="29"/>
      <c r="AM4" s="28"/>
      <c r="AN4" s="28"/>
      <c r="AO4" s="29"/>
      <c r="AP4" s="28"/>
      <c r="AQ4" s="28"/>
      <c r="AR4" s="29"/>
      <c r="AS4" s="28"/>
      <c r="AT4" s="28"/>
      <c r="AU4" s="29"/>
      <c r="AV4" s="29"/>
      <c r="AW4" s="29"/>
      <c r="AX4" s="28"/>
      <c r="AY4" s="28"/>
      <c r="AZ4" s="28"/>
      <c r="BA4" s="28"/>
    </row>
    <row r="5" spans="1:53" s="25" customFormat="1" ht="15.75" x14ac:dyDescent="0.25">
      <c r="A5" s="133" t="s">
        <v>16</v>
      </c>
      <c r="B5" s="133"/>
      <c r="C5" s="133"/>
      <c r="D5" s="134" t="s">
        <v>8</v>
      </c>
      <c r="E5" s="134" t="s">
        <v>18</v>
      </c>
      <c r="F5" s="28"/>
      <c r="G5" s="28"/>
      <c r="H5" s="28"/>
      <c r="I5" s="28"/>
      <c r="J5" s="28"/>
      <c r="K5" s="29"/>
      <c r="L5" s="28"/>
      <c r="M5" s="28"/>
      <c r="N5" s="29"/>
      <c r="O5" s="28"/>
      <c r="P5" s="28"/>
      <c r="Q5" s="29"/>
      <c r="R5" s="28"/>
      <c r="S5" s="28"/>
      <c r="T5" s="29"/>
      <c r="U5" s="28"/>
      <c r="V5" s="28"/>
      <c r="W5" s="29"/>
      <c r="X5" s="28"/>
      <c r="Y5" s="28"/>
      <c r="Z5" s="29"/>
      <c r="AA5" s="28"/>
      <c r="AB5" s="28"/>
      <c r="AC5" s="29"/>
      <c r="AD5" s="28"/>
      <c r="AE5" s="28"/>
      <c r="AF5" s="29"/>
      <c r="AG5" s="28"/>
      <c r="AH5" s="28"/>
      <c r="AI5" s="29"/>
      <c r="AJ5" s="28"/>
      <c r="AK5" s="28"/>
      <c r="AL5" s="29"/>
      <c r="AM5" s="28"/>
      <c r="AN5" s="28"/>
      <c r="AO5" s="29"/>
      <c r="AP5" s="28"/>
      <c r="AQ5" s="28"/>
      <c r="AR5" s="29"/>
      <c r="AS5" s="28"/>
      <c r="AT5" s="28"/>
      <c r="AU5" s="29"/>
      <c r="AV5" s="29"/>
      <c r="AW5" s="29"/>
      <c r="AX5" s="28"/>
      <c r="AY5" s="28"/>
      <c r="AZ5" s="28"/>
      <c r="BA5" s="28"/>
    </row>
    <row r="6" spans="1:53" x14ac:dyDescent="0.25">
      <c r="A6" s="127" t="s">
        <v>39</v>
      </c>
      <c r="B6" s="128"/>
      <c r="C6" s="128"/>
      <c r="D6" s="129">
        <v>424382240.69400001</v>
      </c>
      <c r="E6" s="129">
        <v>14338002.335000001</v>
      </c>
    </row>
    <row r="7" spans="1:53" x14ac:dyDescent="0.25">
      <c r="A7" s="121" t="s">
        <v>40</v>
      </c>
      <c r="B7" s="119"/>
      <c r="C7" s="119"/>
      <c r="D7" s="120">
        <v>368993687.82099998</v>
      </c>
      <c r="E7" s="120">
        <v>12190758.687999999</v>
      </c>
    </row>
    <row r="8" spans="1:53" x14ac:dyDescent="0.25">
      <c r="A8" s="124" t="s">
        <v>135</v>
      </c>
      <c r="B8" s="125"/>
      <c r="C8" s="125"/>
      <c r="D8" s="126">
        <f>D6-D7</f>
        <v>55388552.873000026</v>
      </c>
      <c r="E8" s="126">
        <f>E6-E7</f>
        <v>2147243.6470000017</v>
      </c>
    </row>
    <row r="9" spans="1:53" x14ac:dyDescent="0.25">
      <c r="A9" s="133" t="s">
        <v>16</v>
      </c>
      <c r="B9" s="133"/>
      <c r="C9" s="133"/>
      <c r="D9" s="134" t="s">
        <v>136</v>
      </c>
      <c r="E9" s="134" t="s">
        <v>136</v>
      </c>
    </row>
    <row r="10" spans="1:53" x14ac:dyDescent="0.25">
      <c r="A10" s="130" t="s">
        <v>40</v>
      </c>
      <c r="B10" s="131"/>
      <c r="C10" s="131"/>
      <c r="D10" s="132">
        <f>D7/D6*100</f>
        <v>86.94842819472791</v>
      </c>
      <c r="E10" s="132">
        <f>E7/E6*100</f>
        <v>85.024108681036822</v>
      </c>
    </row>
    <row r="11" spans="1:53" x14ac:dyDescent="0.25">
      <c r="A11" s="121" t="s">
        <v>135</v>
      </c>
      <c r="B11" s="122"/>
      <c r="C11" s="122"/>
      <c r="D11" s="123">
        <f>D8/D6*100</f>
        <v>13.051571805272086</v>
      </c>
      <c r="E11" s="123">
        <f>E8/E6*100</f>
        <v>14.975891318963169</v>
      </c>
    </row>
    <row r="12" spans="1:53" x14ac:dyDescent="0.25">
      <c r="A12" s="58"/>
      <c r="B12" s="59"/>
      <c r="C12" s="59"/>
      <c r="D12" s="60"/>
      <c r="E12" s="60"/>
    </row>
    <row r="20" spans="6:9" x14ac:dyDescent="0.25">
      <c r="F20" s="80" t="s">
        <v>137</v>
      </c>
      <c r="G20" s="62"/>
      <c r="H20" s="61"/>
      <c r="I20" s="61"/>
    </row>
  </sheetData>
  <mergeCells count="7">
    <mergeCell ref="A10:C10"/>
    <mergeCell ref="A11:C11"/>
    <mergeCell ref="A9:C9"/>
    <mergeCell ref="A5:C5"/>
    <mergeCell ref="A6:C6"/>
    <mergeCell ref="A7:C7"/>
    <mergeCell ref="A8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0"/>
  <sheetViews>
    <sheetView workbookViewId="0">
      <selection activeCell="A4" sqref="A4"/>
    </sheetView>
  </sheetViews>
  <sheetFormatPr defaultRowHeight="15" x14ac:dyDescent="0.25"/>
  <cols>
    <col min="1" max="1" width="16.5703125" bestFit="1" customWidth="1"/>
    <col min="2" max="2" width="10.140625" customWidth="1"/>
    <col min="3" max="3" width="11.5703125" customWidth="1"/>
    <col min="4" max="4" width="12.140625" bestFit="1" customWidth="1"/>
    <col min="5" max="5" width="13" customWidth="1"/>
    <col min="7" max="7" width="9.140625" customWidth="1"/>
    <col min="11" max="15" width="16.5703125" bestFit="1" customWidth="1"/>
    <col min="17" max="18" width="15.42578125" bestFit="1" customWidth="1"/>
    <col min="20" max="21" width="14.28515625" bestFit="1" customWidth="1"/>
    <col min="23" max="24" width="14.28515625" bestFit="1" customWidth="1"/>
    <col min="26" max="27" width="15.42578125" bestFit="1" customWidth="1"/>
    <col min="29" max="30" width="14.28515625" bestFit="1" customWidth="1"/>
    <col min="32" max="33" width="15.42578125" bestFit="1" customWidth="1"/>
    <col min="35" max="36" width="15.42578125" bestFit="1" customWidth="1"/>
    <col min="38" max="39" width="15.42578125" bestFit="1" customWidth="1"/>
    <col min="41" max="41" width="14.28515625" bestFit="1" customWidth="1"/>
    <col min="42" max="42" width="15.42578125" bestFit="1" customWidth="1"/>
  </cols>
  <sheetData>
    <row r="3" spans="1:17" s="35" customFormat="1" x14ac:dyDescent="0.25">
      <c r="A3" s="135" t="s">
        <v>141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7" x14ac:dyDescent="0.25">
      <c r="A4" s="4"/>
      <c r="B4" s="4"/>
      <c r="C4" s="4"/>
      <c r="D4" s="4"/>
      <c r="E4" s="4"/>
      <c r="F4" s="65" t="s">
        <v>34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22.5" x14ac:dyDescent="0.25">
      <c r="A5" s="70" t="s">
        <v>0</v>
      </c>
      <c r="B5" s="70" t="s">
        <v>2</v>
      </c>
      <c r="C5" s="70" t="s">
        <v>8</v>
      </c>
      <c r="D5" s="70" t="s">
        <v>33</v>
      </c>
      <c r="E5" s="4"/>
      <c r="F5" s="5"/>
      <c r="G5" s="6"/>
      <c r="H5" s="6"/>
      <c r="I5" s="6"/>
      <c r="J5" s="3"/>
    </row>
    <row r="6" spans="1:17" x14ac:dyDescent="0.25">
      <c r="A6" s="137" t="s">
        <v>124</v>
      </c>
      <c r="B6" s="15">
        <v>153</v>
      </c>
      <c r="C6" s="14">
        <v>202612.742</v>
      </c>
      <c r="D6" s="15">
        <v>1324.2662875816995</v>
      </c>
      <c r="E6" s="4"/>
      <c r="F6" s="5"/>
      <c r="G6" s="6"/>
      <c r="H6" s="6"/>
      <c r="I6" s="6"/>
      <c r="J6" s="3"/>
    </row>
    <row r="7" spans="1:17" x14ac:dyDescent="0.25">
      <c r="A7" s="137" t="s">
        <v>125</v>
      </c>
      <c r="B7" s="15">
        <v>1458</v>
      </c>
      <c r="C7" s="14">
        <v>1930222.1710000001</v>
      </c>
      <c r="D7" s="15">
        <v>1323.8835192043896</v>
      </c>
      <c r="E7" s="4"/>
      <c r="F7" s="5"/>
      <c r="G7" s="6"/>
      <c r="H7" s="6"/>
      <c r="I7" s="6"/>
      <c r="J7" s="3"/>
    </row>
    <row r="8" spans="1:17" x14ac:dyDescent="0.25">
      <c r="A8" s="137" t="s">
        <v>126</v>
      </c>
      <c r="B8" s="15">
        <v>3716</v>
      </c>
      <c r="C8" s="14">
        <v>4913853.5089999996</v>
      </c>
      <c r="D8" s="15">
        <v>1322.3502446178686</v>
      </c>
      <c r="E8" s="4"/>
      <c r="F8" s="5"/>
      <c r="G8" s="6"/>
      <c r="H8" s="6"/>
      <c r="I8" s="6"/>
      <c r="J8" s="3"/>
    </row>
    <row r="9" spans="1:17" x14ac:dyDescent="0.25">
      <c r="A9" s="137" t="s">
        <v>148</v>
      </c>
      <c r="B9" s="15">
        <v>9989</v>
      </c>
      <c r="C9" s="14">
        <v>11773903.958000001</v>
      </c>
      <c r="D9" s="15">
        <v>1178.6869514465911</v>
      </c>
    </row>
    <row r="10" spans="1:17" x14ac:dyDescent="0.25">
      <c r="A10" s="137" t="s">
        <v>127</v>
      </c>
      <c r="B10" s="15">
        <v>304</v>
      </c>
      <c r="C10" s="14">
        <v>355869.78200000001</v>
      </c>
      <c r="D10" s="15">
        <v>1170.6242828947368</v>
      </c>
    </row>
    <row r="11" spans="1:17" x14ac:dyDescent="0.25">
      <c r="A11" s="137" t="s">
        <v>128</v>
      </c>
      <c r="B11" s="15">
        <v>2117</v>
      </c>
      <c r="C11" s="14">
        <v>2201127.0989999999</v>
      </c>
      <c r="D11" s="15">
        <v>1039.7388280585735</v>
      </c>
    </row>
    <row r="12" spans="1:17" x14ac:dyDescent="0.25">
      <c r="A12" s="137" t="s">
        <v>74</v>
      </c>
      <c r="B12" s="15">
        <v>12775</v>
      </c>
      <c r="C12" s="14">
        <v>13226289.583000001</v>
      </c>
      <c r="D12" s="15">
        <v>1035.3259947553815</v>
      </c>
    </row>
    <row r="13" spans="1:17" x14ac:dyDescent="0.25">
      <c r="A13" s="137" t="s">
        <v>129</v>
      </c>
      <c r="B13" s="15">
        <v>571</v>
      </c>
      <c r="C13" s="14">
        <v>575626.424</v>
      </c>
      <c r="D13" s="15">
        <v>1008.1023187390542</v>
      </c>
    </row>
    <row r="14" spans="1:17" x14ac:dyDescent="0.25">
      <c r="A14" s="137" t="s">
        <v>75</v>
      </c>
      <c r="B14" s="15">
        <v>369080</v>
      </c>
      <c r="C14" s="14">
        <v>368993687.82099998</v>
      </c>
      <c r="D14" s="15">
        <v>999.76614235667068</v>
      </c>
    </row>
    <row r="15" spans="1:17" x14ac:dyDescent="0.25">
      <c r="A15" s="137" t="s">
        <v>130</v>
      </c>
      <c r="B15" s="15">
        <v>44</v>
      </c>
      <c r="C15" s="14">
        <v>43204.750999999997</v>
      </c>
      <c r="D15" s="15">
        <v>981.9261590909091</v>
      </c>
    </row>
    <row r="20" spans="6:9" x14ac:dyDescent="0.25">
      <c r="F20" s="80" t="s">
        <v>137</v>
      </c>
      <c r="G20" s="62"/>
      <c r="H20" s="61"/>
      <c r="I20" s="61"/>
    </row>
  </sheetData>
  <sortState ref="A28:BA57">
    <sortCondition descending="1" ref="E28:E57"/>
  </sortState>
  <mergeCells count="2">
    <mergeCell ref="A3:M3"/>
    <mergeCell ref="F4:Q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12.5703125" customWidth="1"/>
    <col min="3" max="3" width="3.28515625" customWidth="1"/>
    <col min="8" max="8" width="8.7109375" customWidth="1"/>
  </cols>
  <sheetData>
    <row r="3" spans="1:18" s="35" customFormat="1" x14ac:dyDescent="0.25">
      <c r="A3" s="138" t="s">
        <v>142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8" ht="13.5" customHeight="1" x14ac:dyDescent="0.25">
      <c r="L4" s="139" t="s">
        <v>38</v>
      </c>
      <c r="M4" s="139"/>
      <c r="N4" s="139"/>
      <c r="O4" s="140"/>
      <c r="P4" s="140"/>
      <c r="Q4" s="140"/>
      <c r="R4" s="140"/>
    </row>
    <row r="6" spans="1:18" ht="24" x14ac:dyDescent="0.25">
      <c r="A6" s="141" t="s">
        <v>87</v>
      </c>
      <c r="B6" s="142" t="s">
        <v>88</v>
      </c>
    </row>
    <row r="7" spans="1:18" x14ac:dyDescent="0.25">
      <c r="A7" s="143" t="s">
        <v>54</v>
      </c>
      <c r="B7" s="144">
        <v>7738</v>
      </c>
    </row>
    <row r="8" spans="1:18" x14ac:dyDescent="0.25">
      <c r="A8" s="143" t="s">
        <v>48</v>
      </c>
      <c r="B8" s="144">
        <v>7700.8972863666013</v>
      </c>
    </row>
    <row r="9" spans="1:18" x14ac:dyDescent="0.25">
      <c r="A9" s="143" t="s">
        <v>65</v>
      </c>
      <c r="B9" s="144">
        <v>7073.382575757576</v>
      </c>
    </row>
    <row r="10" spans="1:18" x14ac:dyDescent="0.25">
      <c r="A10" s="143" t="s">
        <v>50</v>
      </c>
      <c r="B10" s="144">
        <v>6902.8902338246453</v>
      </c>
    </row>
    <row r="11" spans="1:18" x14ac:dyDescent="0.25">
      <c r="A11" s="143" t="s">
        <v>147</v>
      </c>
      <c r="B11" s="144">
        <v>6553.5342960589987</v>
      </c>
    </row>
    <row r="12" spans="1:18" x14ac:dyDescent="0.25">
      <c r="A12" s="145" t="s">
        <v>37</v>
      </c>
      <c r="B12" s="146">
        <v>6796.1498567169028</v>
      </c>
    </row>
    <row r="13" spans="1:18" x14ac:dyDescent="0.25">
      <c r="A13" s="147" t="s">
        <v>36</v>
      </c>
      <c r="B13" s="148">
        <v>5970.8372666092755</v>
      </c>
    </row>
    <row r="18" spans="4:7" x14ac:dyDescent="0.25">
      <c r="D18" s="80" t="s">
        <v>137</v>
      </c>
      <c r="E18" s="62"/>
      <c r="F18" s="61"/>
      <c r="G18" s="61"/>
    </row>
  </sheetData>
  <sortState ref="A27:B56">
    <sortCondition descending="1" ref="B27:B56"/>
  </sortState>
  <mergeCells count="2">
    <mergeCell ref="A3:O3"/>
    <mergeCell ref="L4:R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A3" sqref="A3"/>
    </sheetView>
  </sheetViews>
  <sheetFormatPr defaultRowHeight="15" x14ac:dyDescent="0.25"/>
  <cols>
    <col min="1" max="1" width="5.140625" bestFit="1" customWidth="1"/>
    <col min="2" max="2" width="13.7109375" bestFit="1" customWidth="1"/>
    <col min="3" max="3" width="26.42578125" customWidth="1"/>
    <col min="4" max="4" width="13.85546875" bestFit="1" customWidth="1"/>
    <col min="5" max="6" width="11.85546875" bestFit="1" customWidth="1"/>
    <col min="7" max="7" width="10.7109375" bestFit="1" customWidth="1"/>
    <col min="8" max="8" width="10.7109375" customWidth="1"/>
  </cols>
  <sheetData>
    <row r="3" spans="1:7" s="34" customFormat="1" ht="12" x14ac:dyDescent="0.2">
      <c r="A3" s="77" t="s">
        <v>109</v>
      </c>
      <c r="B3" s="77"/>
      <c r="C3" s="77"/>
      <c r="D3" s="77"/>
      <c r="E3" s="77"/>
      <c r="F3" s="77"/>
      <c r="G3" s="77"/>
    </row>
    <row r="4" spans="1:7" x14ac:dyDescent="0.25">
      <c r="A4" s="88" t="s">
        <v>19</v>
      </c>
      <c r="B4" s="88"/>
      <c r="C4" s="88"/>
      <c r="D4" s="88"/>
      <c r="E4" s="88"/>
      <c r="F4" s="88"/>
      <c r="G4" s="88"/>
    </row>
    <row r="5" spans="1:7" ht="24" x14ac:dyDescent="0.25">
      <c r="A5" s="151" t="s">
        <v>20</v>
      </c>
      <c r="B5" s="151" t="s">
        <v>21</v>
      </c>
      <c r="C5" s="151" t="s">
        <v>22</v>
      </c>
      <c r="D5" s="151" t="s">
        <v>140</v>
      </c>
      <c r="E5" s="151" t="s">
        <v>2</v>
      </c>
      <c r="F5" s="151" t="s">
        <v>8</v>
      </c>
      <c r="G5" s="151" t="s">
        <v>3</v>
      </c>
    </row>
    <row r="6" spans="1:7" x14ac:dyDescent="0.25">
      <c r="A6" s="101" t="s">
        <v>23</v>
      </c>
      <c r="B6" s="101" t="s">
        <v>76</v>
      </c>
      <c r="C6" s="102" t="s">
        <v>96</v>
      </c>
      <c r="D6" s="149" t="s">
        <v>50</v>
      </c>
      <c r="E6" s="113">
        <v>3789</v>
      </c>
      <c r="F6" s="115">
        <v>21613303.352000002</v>
      </c>
      <c r="G6" s="150">
        <v>655571.15800000005</v>
      </c>
    </row>
    <row r="7" spans="1:7" x14ac:dyDescent="0.25">
      <c r="A7" s="101" t="s">
        <v>24</v>
      </c>
      <c r="B7" s="101" t="s">
        <v>77</v>
      </c>
      <c r="C7" s="102" t="s">
        <v>143</v>
      </c>
      <c r="D7" s="149" t="s">
        <v>50</v>
      </c>
      <c r="E7" s="113">
        <v>470</v>
      </c>
      <c r="F7" s="115">
        <v>10519884.836999999</v>
      </c>
      <c r="G7" s="150">
        <v>1107307.6610000001</v>
      </c>
    </row>
    <row r="8" spans="1:7" x14ac:dyDescent="0.25">
      <c r="A8" s="101" t="s">
        <v>25</v>
      </c>
      <c r="B8" s="101" t="s">
        <v>78</v>
      </c>
      <c r="C8" s="102" t="s">
        <v>98</v>
      </c>
      <c r="D8" s="149" t="s">
        <v>50</v>
      </c>
      <c r="E8" s="113">
        <v>9362</v>
      </c>
      <c r="F8" s="115">
        <v>7657406.3820000002</v>
      </c>
      <c r="G8" s="150">
        <v>0</v>
      </c>
    </row>
    <row r="9" spans="1:7" x14ac:dyDescent="0.25">
      <c r="A9" s="101" t="s">
        <v>26</v>
      </c>
      <c r="B9" s="101" t="s">
        <v>79</v>
      </c>
      <c r="C9" s="102" t="s">
        <v>97</v>
      </c>
      <c r="D9" s="149" t="s">
        <v>50</v>
      </c>
      <c r="E9" s="113">
        <v>4085</v>
      </c>
      <c r="F9" s="115">
        <v>6069827.8770000003</v>
      </c>
      <c r="G9" s="150">
        <v>717064.45299999998</v>
      </c>
    </row>
    <row r="10" spans="1:7" x14ac:dyDescent="0.25">
      <c r="A10" s="101" t="s">
        <v>27</v>
      </c>
      <c r="B10" s="101" t="s">
        <v>80</v>
      </c>
      <c r="C10" s="102" t="s">
        <v>103</v>
      </c>
      <c r="D10" s="149" t="s">
        <v>48</v>
      </c>
      <c r="E10" s="113">
        <v>2266</v>
      </c>
      <c r="F10" s="115">
        <v>5865344.7029999997</v>
      </c>
      <c r="G10" s="150">
        <v>345859.63900000002</v>
      </c>
    </row>
    <row r="11" spans="1:7" x14ac:dyDescent="0.25">
      <c r="A11" s="101" t="s">
        <v>28</v>
      </c>
      <c r="B11" s="104" t="s">
        <v>81</v>
      </c>
      <c r="C11" s="102" t="s">
        <v>102</v>
      </c>
      <c r="D11" s="149" t="s">
        <v>50</v>
      </c>
      <c r="E11" s="113">
        <v>1187</v>
      </c>
      <c r="F11" s="115">
        <v>5721335.4050000003</v>
      </c>
      <c r="G11" s="150">
        <v>142877.46299999999</v>
      </c>
    </row>
    <row r="12" spans="1:7" x14ac:dyDescent="0.25">
      <c r="A12" s="101" t="s">
        <v>29</v>
      </c>
      <c r="B12" s="101" t="s">
        <v>82</v>
      </c>
      <c r="C12" s="102" t="s">
        <v>131</v>
      </c>
      <c r="D12" s="149" t="s">
        <v>50</v>
      </c>
      <c r="E12" s="113">
        <v>983</v>
      </c>
      <c r="F12" s="115">
        <v>5566412.6299999999</v>
      </c>
      <c r="G12" s="150">
        <v>181155.209</v>
      </c>
    </row>
    <row r="13" spans="1:7" x14ac:dyDescent="0.25">
      <c r="A13" s="101" t="s">
        <v>30</v>
      </c>
      <c r="B13" s="101" t="s">
        <v>83</v>
      </c>
      <c r="C13" s="102" t="s">
        <v>99</v>
      </c>
      <c r="D13" s="149" t="s">
        <v>50</v>
      </c>
      <c r="E13" s="113">
        <v>3514</v>
      </c>
      <c r="F13" s="115">
        <v>4805908.2439999999</v>
      </c>
      <c r="G13" s="150">
        <v>0</v>
      </c>
    </row>
    <row r="14" spans="1:7" x14ac:dyDescent="0.25">
      <c r="A14" s="101" t="s">
        <v>31</v>
      </c>
      <c r="B14" s="101" t="s">
        <v>84</v>
      </c>
      <c r="C14" s="102" t="s">
        <v>100</v>
      </c>
      <c r="D14" s="149" t="s">
        <v>50</v>
      </c>
      <c r="E14" s="113">
        <v>2229</v>
      </c>
      <c r="F14" s="115">
        <v>4767502.5350000001</v>
      </c>
      <c r="G14" s="150">
        <v>984428.28</v>
      </c>
    </row>
    <row r="15" spans="1:7" x14ac:dyDescent="0.25">
      <c r="A15" s="101" t="s">
        <v>32</v>
      </c>
      <c r="B15" s="101" t="s">
        <v>85</v>
      </c>
      <c r="C15" s="102" t="s">
        <v>132</v>
      </c>
      <c r="D15" s="149" t="s">
        <v>50</v>
      </c>
      <c r="E15" s="113">
        <v>1961</v>
      </c>
      <c r="F15" s="116">
        <v>4238338.7189999996</v>
      </c>
      <c r="G15" s="150">
        <v>457170.07500000001</v>
      </c>
    </row>
    <row r="16" spans="1:7" x14ac:dyDescent="0.25">
      <c r="A16" s="63" t="s">
        <v>71</v>
      </c>
      <c r="B16" s="63"/>
      <c r="C16" s="63"/>
      <c r="D16" s="63"/>
      <c r="E16" s="32">
        <f>SUM(E6:E15)</f>
        <v>29846</v>
      </c>
      <c r="F16" s="118">
        <f t="shared" ref="F16:G16" si="0">SUM(F6:F15)</f>
        <v>76825264.684</v>
      </c>
      <c r="G16" s="32">
        <f t="shared" si="0"/>
        <v>4591433.9380000001</v>
      </c>
    </row>
    <row r="17" spans="1:7" x14ac:dyDescent="0.25">
      <c r="A17" s="64" t="s">
        <v>72</v>
      </c>
      <c r="B17" s="64"/>
      <c r="C17" s="64"/>
      <c r="D17" s="64"/>
      <c r="E17" s="8">
        <v>434836</v>
      </c>
      <c r="F17" s="8">
        <v>456512093.042</v>
      </c>
      <c r="G17" s="8">
        <v>29281658.980999999</v>
      </c>
    </row>
    <row r="18" spans="1:7" x14ac:dyDescent="0.25">
      <c r="A18" s="67" t="s">
        <v>73</v>
      </c>
      <c r="B18" s="67"/>
      <c r="C18" s="67"/>
      <c r="D18" s="67"/>
      <c r="E18" s="33">
        <v>7.3999999999999996E-2</v>
      </c>
      <c r="F18" s="33">
        <v>0.158</v>
      </c>
      <c r="G18" s="33">
        <v>0.14699999999999999</v>
      </c>
    </row>
    <row r="19" spans="1:7" x14ac:dyDescent="0.25">
      <c r="A19" s="80" t="s">
        <v>137</v>
      </c>
      <c r="B19" s="62"/>
      <c r="C19" s="61"/>
      <c r="D19" s="61"/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A3" sqref="A3"/>
    </sheetView>
  </sheetViews>
  <sheetFormatPr defaultRowHeight="15" x14ac:dyDescent="0.25"/>
  <cols>
    <col min="1" max="1" width="5.140625" bestFit="1" customWidth="1"/>
    <col min="2" max="2" width="13.28515625" customWidth="1"/>
    <col min="3" max="3" width="51.42578125" customWidth="1"/>
    <col min="4" max="4" width="17.42578125" customWidth="1"/>
    <col min="5" max="5" width="9.7109375" bestFit="1" customWidth="1"/>
    <col min="6" max="6" width="11.85546875" bestFit="1" customWidth="1"/>
    <col min="7" max="8" width="10.7109375" bestFit="1" customWidth="1"/>
    <col min="9" max="9" width="6.5703125" customWidth="1"/>
  </cols>
  <sheetData>
    <row r="3" spans="1:8" s="34" customFormat="1" ht="12" x14ac:dyDescent="0.2">
      <c r="A3" s="77" t="s">
        <v>120</v>
      </c>
      <c r="B3" s="77"/>
      <c r="C3" s="77"/>
      <c r="D3" s="77"/>
      <c r="E3" s="77"/>
      <c r="F3" s="77"/>
      <c r="G3" s="77"/>
      <c r="H3" s="77"/>
    </row>
    <row r="4" spans="1:8" x14ac:dyDescent="0.25">
      <c r="A4" s="88" t="s">
        <v>19</v>
      </c>
      <c r="B4" s="88"/>
      <c r="C4" s="88"/>
      <c r="D4" s="88"/>
      <c r="E4" s="88"/>
      <c r="F4" s="88"/>
      <c r="G4" s="88"/>
      <c r="H4" s="88"/>
    </row>
    <row r="5" spans="1:8" ht="24" x14ac:dyDescent="0.25">
      <c r="A5" s="111" t="s">
        <v>20</v>
      </c>
      <c r="B5" s="111" t="s">
        <v>21</v>
      </c>
      <c r="C5" s="111" t="s">
        <v>22</v>
      </c>
      <c r="D5" s="111" t="s">
        <v>140</v>
      </c>
      <c r="E5" s="111" t="s">
        <v>2</v>
      </c>
      <c r="F5" s="111" t="s">
        <v>8</v>
      </c>
      <c r="G5" s="111" t="s">
        <v>3</v>
      </c>
      <c r="H5" s="111" t="s">
        <v>13</v>
      </c>
    </row>
    <row r="6" spans="1:8" x14ac:dyDescent="0.25">
      <c r="A6" s="108" t="s">
        <v>23</v>
      </c>
      <c r="B6" s="108">
        <v>27759560625</v>
      </c>
      <c r="C6" s="109" t="s">
        <v>96</v>
      </c>
      <c r="D6" s="108" t="s">
        <v>50</v>
      </c>
      <c r="E6" s="110">
        <v>3482</v>
      </c>
      <c r="F6" s="110">
        <v>14220552.443</v>
      </c>
      <c r="G6" s="112">
        <v>0</v>
      </c>
      <c r="H6" s="115">
        <v>5128356.9460000005</v>
      </c>
    </row>
    <row r="7" spans="1:8" x14ac:dyDescent="0.25">
      <c r="A7" s="101" t="s">
        <v>24</v>
      </c>
      <c r="B7" s="101" t="s">
        <v>84</v>
      </c>
      <c r="C7" s="102" t="s">
        <v>100</v>
      </c>
      <c r="D7" s="152" t="s">
        <v>50</v>
      </c>
      <c r="E7" s="103">
        <v>2293</v>
      </c>
      <c r="F7" s="103">
        <v>4492434.8720000004</v>
      </c>
      <c r="G7" s="113">
        <v>832627.82299999997</v>
      </c>
      <c r="H7" s="115">
        <v>3287254.7820000001</v>
      </c>
    </row>
    <row r="8" spans="1:8" x14ac:dyDescent="0.25">
      <c r="A8" s="101" t="s">
        <v>25</v>
      </c>
      <c r="B8" s="101" t="s">
        <v>110</v>
      </c>
      <c r="C8" s="102" t="s">
        <v>145</v>
      </c>
      <c r="D8" s="152" t="s">
        <v>50</v>
      </c>
      <c r="E8" s="103">
        <v>2482</v>
      </c>
      <c r="F8" s="103">
        <v>1443648.2509999999</v>
      </c>
      <c r="G8" s="113">
        <v>76490.880999999994</v>
      </c>
      <c r="H8" s="115">
        <v>1060555.588</v>
      </c>
    </row>
    <row r="9" spans="1:8" x14ac:dyDescent="0.25">
      <c r="A9" s="101" t="s">
        <v>26</v>
      </c>
      <c r="B9" s="101" t="s">
        <v>111</v>
      </c>
      <c r="C9" s="102" t="s">
        <v>116</v>
      </c>
      <c r="D9" s="152" t="s">
        <v>50</v>
      </c>
      <c r="E9" s="103">
        <v>656</v>
      </c>
      <c r="F9" s="103">
        <v>1127189.648</v>
      </c>
      <c r="G9" s="113">
        <v>92090.59</v>
      </c>
      <c r="H9" s="115">
        <v>933913.78599999996</v>
      </c>
    </row>
    <row r="10" spans="1:8" x14ac:dyDescent="0.25">
      <c r="A10" s="101" t="s">
        <v>27</v>
      </c>
      <c r="B10" s="101" t="s">
        <v>112</v>
      </c>
      <c r="C10" s="102" t="s">
        <v>117</v>
      </c>
      <c r="D10" s="152" t="s">
        <v>50</v>
      </c>
      <c r="E10" s="103">
        <v>796</v>
      </c>
      <c r="F10" s="103">
        <v>1091446.827</v>
      </c>
      <c r="G10" s="113">
        <v>38513.093999999997</v>
      </c>
      <c r="H10" s="115">
        <v>836348.75399999996</v>
      </c>
    </row>
    <row r="11" spans="1:8" x14ac:dyDescent="0.25">
      <c r="A11" s="101" t="s">
        <v>28</v>
      </c>
      <c r="B11" s="104" t="s">
        <v>91</v>
      </c>
      <c r="C11" s="102" t="s">
        <v>105</v>
      </c>
      <c r="D11" s="152" t="s">
        <v>95</v>
      </c>
      <c r="E11" s="103">
        <v>356</v>
      </c>
      <c r="F11" s="103">
        <v>809685.96</v>
      </c>
      <c r="G11" s="113">
        <v>366560.80599999998</v>
      </c>
      <c r="H11" s="115">
        <v>809513.62</v>
      </c>
    </row>
    <row r="12" spans="1:8" x14ac:dyDescent="0.25">
      <c r="A12" s="101" t="s">
        <v>29</v>
      </c>
      <c r="B12" s="101" t="s">
        <v>113</v>
      </c>
      <c r="C12" s="102" t="s">
        <v>144</v>
      </c>
      <c r="D12" s="152" t="s">
        <v>50</v>
      </c>
      <c r="E12" s="103">
        <v>331</v>
      </c>
      <c r="F12" s="103">
        <v>1119430.551</v>
      </c>
      <c r="G12" s="113">
        <v>133258.20199999999</v>
      </c>
      <c r="H12" s="115">
        <v>806498.86899999995</v>
      </c>
    </row>
    <row r="13" spans="1:8" x14ac:dyDescent="0.25">
      <c r="A13" s="101" t="s">
        <v>30</v>
      </c>
      <c r="B13" s="101" t="s">
        <v>114</v>
      </c>
      <c r="C13" s="102" t="s">
        <v>119</v>
      </c>
      <c r="D13" s="152" t="s">
        <v>50</v>
      </c>
      <c r="E13" s="103">
        <v>519</v>
      </c>
      <c r="F13" s="103">
        <v>1010923.925</v>
      </c>
      <c r="G13" s="113">
        <v>75778.285000000003</v>
      </c>
      <c r="H13" s="115">
        <v>780752.35</v>
      </c>
    </row>
    <row r="14" spans="1:8" x14ac:dyDescent="0.25">
      <c r="A14" s="101" t="s">
        <v>31</v>
      </c>
      <c r="B14" s="101" t="s">
        <v>115</v>
      </c>
      <c r="C14" s="102" t="s">
        <v>118</v>
      </c>
      <c r="D14" s="101" t="s">
        <v>50</v>
      </c>
      <c r="E14" s="103">
        <v>133</v>
      </c>
      <c r="F14" s="103">
        <v>2084072.1610000001</v>
      </c>
      <c r="G14" s="113">
        <v>7948.0940000000001</v>
      </c>
      <c r="H14" s="115">
        <v>749083.01899999997</v>
      </c>
    </row>
    <row r="15" spans="1:8" x14ac:dyDescent="0.25">
      <c r="A15" s="105" t="s">
        <v>32</v>
      </c>
      <c r="B15" s="105" t="s">
        <v>77</v>
      </c>
      <c r="C15" s="106" t="s">
        <v>143</v>
      </c>
      <c r="D15" s="105" t="s">
        <v>50</v>
      </c>
      <c r="E15" s="107">
        <v>475</v>
      </c>
      <c r="F15" s="107">
        <v>9434037.0789999999</v>
      </c>
      <c r="G15" s="114">
        <v>1401035.858</v>
      </c>
      <c r="H15" s="116">
        <v>690314.929</v>
      </c>
    </row>
    <row r="16" spans="1:8" x14ac:dyDescent="0.25">
      <c r="A16" s="117" t="s">
        <v>71</v>
      </c>
      <c r="B16" s="117"/>
      <c r="C16" s="117"/>
      <c r="D16" s="117"/>
      <c r="E16" s="118">
        <f>SUM(E6:E15)</f>
        <v>11523</v>
      </c>
      <c r="F16" s="118">
        <f t="shared" ref="F16:G16" si="0">SUM(F6:F15)</f>
        <v>36833421.717</v>
      </c>
      <c r="G16" s="118">
        <f t="shared" si="0"/>
        <v>3024303.6329999999</v>
      </c>
      <c r="H16" s="118">
        <f>SUM(H6:H15)</f>
        <v>15082592.642999997</v>
      </c>
    </row>
    <row r="17" spans="1:8" x14ac:dyDescent="0.25">
      <c r="A17" s="64" t="s">
        <v>72</v>
      </c>
      <c r="B17" s="64"/>
      <c r="C17" s="64"/>
      <c r="D17" s="64"/>
      <c r="E17" s="8">
        <v>430965</v>
      </c>
      <c r="F17" s="8">
        <v>424382240.69400001</v>
      </c>
      <c r="G17" s="8">
        <v>26829406.901000001</v>
      </c>
      <c r="H17" s="8">
        <v>64498002.442000002</v>
      </c>
    </row>
    <row r="18" spans="1:8" x14ac:dyDescent="0.25">
      <c r="A18" s="67" t="s">
        <v>73</v>
      </c>
      <c r="B18" s="67"/>
      <c r="C18" s="67"/>
      <c r="D18" s="67"/>
      <c r="E18" s="33">
        <v>2.7E-2</v>
      </c>
      <c r="F18" s="33">
        <v>8.6999999999999994E-2</v>
      </c>
      <c r="G18" s="33">
        <v>0.113</v>
      </c>
      <c r="H18" s="33">
        <v>0.23400000000000001</v>
      </c>
    </row>
    <row r="19" spans="1:8" x14ac:dyDescent="0.25">
      <c r="A19" s="80" t="s">
        <v>137</v>
      </c>
      <c r="B19" s="62"/>
      <c r="C19" s="61"/>
      <c r="D19" s="61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Tablica 1</vt:lpstr>
      <vt:lpstr>Tablica 2</vt:lpstr>
      <vt:lpstr>Tablica 3</vt:lpstr>
      <vt:lpstr>Tablica 4</vt:lpstr>
      <vt:lpstr>Grafikon 1</vt:lpstr>
      <vt:lpstr>Grafikon 2</vt:lpstr>
      <vt:lpstr>Grafikon 3</vt:lpstr>
      <vt:lpstr>Tablica 5</vt:lpstr>
      <vt:lpstr>Tablica 6</vt:lpstr>
      <vt:lpstr>'Grafikon 1'!OLE_LINK2</vt:lpstr>
      <vt:lpstr>'Tablica 4'!OLE_LINK2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2019-09-19T06:32:50Z</dcterms:created>
  <dcterms:modified xsi:type="dcterms:W3CDTF">2022-03-07T11:17:49Z</dcterms:modified>
</cp:coreProperties>
</file>