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22995" windowHeight="8985" tabRatio="849"/>
  </bookViews>
  <sheets>
    <sheet name="Tablica 1" sheetId="14" r:id="rId1"/>
    <sheet name="Grafikon 1_poduzetnici" sheetId="4" r:id="rId2"/>
    <sheet name="Grafikon 2. proračuni" sheetId="6" r:id="rId3"/>
    <sheet name="Grafikon 3. neprofitni" sheetId="7" r:id="rId4"/>
  </sheets>
  <definedNames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14" i="14" l="1"/>
  <c r="C7" i="14"/>
  <c r="B6" i="14" l="1"/>
  <c r="J6" i="14" s="1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D27" i="14"/>
  <c r="I27" i="14"/>
  <c r="H27" i="14"/>
  <c r="G27" i="14"/>
  <c r="F27" i="14"/>
  <c r="E27" i="14"/>
  <c r="M14" i="14" l="1"/>
  <c r="J14" i="14"/>
  <c r="C26" i="14" l="1"/>
  <c r="J7" i="14" l="1"/>
  <c r="C6" i="14"/>
  <c r="C8" i="14" l="1"/>
  <c r="C9" i="14"/>
  <c r="C10" i="14"/>
  <c r="C11" i="14"/>
  <c r="C12" i="14"/>
  <c r="C13" i="14"/>
  <c r="C15" i="14"/>
  <c r="C16" i="14"/>
  <c r="C17" i="14"/>
  <c r="C18" i="14"/>
  <c r="C19" i="14"/>
  <c r="C20" i="14"/>
  <c r="C21" i="14"/>
  <c r="C22" i="14"/>
  <c r="C23" i="14"/>
  <c r="C24" i="14"/>
  <c r="C25" i="14"/>
  <c r="O27" i="14" l="1"/>
  <c r="N27" i="14"/>
  <c r="L27" i="14"/>
  <c r="K27" i="14"/>
  <c r="J8" i="14" l="1"/>
  <c r="B27" i="14"/>
  <c r="J27" i="14" s="1"/>
  <c r="C27" i="14"/>
  <c r="P10" i="14"/>
  <c r="P14" i="14"/>
  <c r="P18" i="14"/>
  <c r="P22" i="14"/>
  <c r="P26" i="14"/>
  <c r="P7" i="14"/>
  <c r="P11" i="14"/>
  <c r="P15" i="14"/>
  <c r="P19" i="14"/>
  <c r="P23" i="14"/>
  <c r="P8" i="14"/>
  <c r="P12" i="14"/>
  <c r="P16" i="14"/>
  <c r="P20" i="14"/>
  <c r="P24" i="14"/>
  <c r="P9" i="14"/>
  <c r="P13" i="14"/>
  <c r="P17" i="14"/>
  <c r="P21" i="14"/>
  <c r="P25" i="14"/>
  <c r="J23" i="14"/>
  <c r="J21" i="14"/>
  <c r="J19" i="14"/>
  <c r="J17" i="14"/>
  <c r="J25" i="14"/>
  <c r="J9" i="14"/>
  <c r="J11" i="14"/>
  <c r="J13" i="14"/>
  <c r="J15" i="14"/>
  <c r="J10" i="14"/>
  <c r="J12" i="14"/>
  <c r="J16" i="14"/>
  <c r="J18" i="14"/>
  <c r="J20" i="14"/>
  <c r="J22" i="14"/>
  <c r="J24" i="14"/>
  <c r="J26" i="14"/>
  <c r="M6" i="14"/>
  <c r="M7" i="14"/>
  <c r="M8" i="14"/>
  <c r="M9" i="14"/>
  <c r="M10" i="14"/>
  <c r="M11" i="14"/>
  <c r="M12" i="14"/>
  <c r="M13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P6" i="14"/>
  <c r="M27" i="14" l="1"/>
  <c r="P27" i="14"/>
</calcChain>
</file>

<file path=xl/sharedStrings.xml><?xml version="1.0" encoding="utf-8"?>
<sst xmlns="http://schemas.openxmlformats.org/spreadsheetml/2006/main" count="113" uniqueCount="51">
  <si>
    <t>Naziv županije</t>
  </si>
  <si>
    <t>Broj poduz.</t>
  </si>
  <si>
    <t>Broj zaposlenih kod poduzetnika</t>
  </si>
  <si>
    <t>Broj zaposl. kod prorač. koris.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</si>
  <si>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</si>
  <si>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</si>
  <si>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</si>
  <si>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</si>
  <si>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</si>
  <si>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</si>
  <si>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</si>
  <si>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</si>
  <si>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</si>
  <si>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</si>
  <si>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</si>
  <si>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</si>
  <si>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</si>
  <si>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</si>
  <si>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</si>
  <si>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</si>
  <si>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</si>
  <si>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</si>
  <si>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</si>
  <si>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</si>
  <si>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</si>
  <si>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</si>
  <si>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</si>
  <si>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</si>
  <si>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</si>
  <si>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</si>
  <si>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</si>
  <si>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</si>
  <si>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</si>
  <si>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</si>
  <si>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</si>
  <si>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Broj neprof. organ.</t>
  </si>
  <si>
    <t>Br. zaposl. kod neprof. org.</t>
  </si>
  <si>
    <t>Broj prorač. i prorač. korisnika</t>
  </si>
  <si>
    <t>Ukupno RH</t>
  </si>
  <si>
    <t>Ukupno svi kod sve tri skupine (poduzetnika, prorač. i neprofitnih)</t>
  </si>
  <si>
    <t xml:space="preserve">Broj zap. kod sve tri skupine </t>
  </si>
  <si>
    <t>Udio br. zap. kod pod. u uk. br. zap. kod sve tri skupine</t>
  </si>
  <si>
    <t>Udio br. zap. kod prorač. i prorač. korisnika u uk. br. zap. kod sve tri skupine</t>
  </si>
  <si>
    <t>Udio br. zap. kod neprof. org. u uk. br. zap. kod sve tri skupine</t>
  </si>
  <si>
    <t>Tablica 1. Broj poduzetnika, proračuna i proračunskih korisnika, neprofitnih organizacija te broj zaposlenih u svakoj od tri navedene skupine u 2020. godini</t>
  </si>
  <si>
    <t>Izvor: Fina – Godišnji financijski izvještaji poduzetnika, proračuna i proračunskih korisnika, neprofitnih organizacija za 2020.g.</t>
  </si>
  <si>
    <t>Grafikon 1. Top 5 županija s najvećim udjelom broja zaposlenih kod poduzetnika u ukupnom broju zaposlenih kod sve tri skupine u 2020. godini</t>
  </si>
  <si>
    <t>Izvor: Fina – Godišnji financijski izvještaji poduzetnika, proračuna i proračunskih korisnika, neprofitnih organizacija za 2020.</t>
  </si>
  <si>
    <t>Grafikon 2. Top 5 županija s najvećim udjelom broja zaposlenih kod prorač. i prorač. korisnika u ukupnom broju zaposlenih kod sve tri skupine u 2020. godini</t>
  </si>
  <si>
    <t>Grafikon 3. Top 5 županija s najvećim udjelom broja zaposlenih kod neprofitnih organizacija u ukupnom broju zaposlenih kod sve tri skupine u 2020. godini</t>
  </si>
  <si>
    <t>Izvor: Fina – Godišnji financijski izvještaji poduzetnika, proračuna i proračunskih korisnika, neprofitnih organizacija za 2020.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</si>
</sst>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double">
        <color theme="0" tint="-0.24994659260841701"/>
      </right>
      <top style="thin">
        <color theme="0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/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</borders>
  <cellStyleXfs count="32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9" fillId="16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5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9" fontId="23" fillId="0" borderId="0" applyFont="0" applyFill="0" applyBorder="0" applyAlignment="0" applyProtection="0"/>
    <xf numFmtId="0" fontId="24" fillId="0" borderId="0"/>
    <xf numFmtId="0" fontId="1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3" fillId="0" borderId="8" xfId="0" applyFont="1" applyBorder="1"/>
    <xf numFmtId="0" fontId="3" fillId="0" borderId="7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4" fillId="0" borderId="10" xfId="1" applyFont="1" applyFill="1" applyBorder="1" applyAlignment="1"/>
    <xf numFmtId="0" fontId="6" fillId="0" borderId="0" xfId="0" applyFont="1"/>
    <xf numFmtId="0" fontId="9" fillId="0" borderId="10" xfId="1" applyFont="1" applyFill="1" applyBorder="1" applyAlignment="1"/>
    <xf numFmtId="0" fontId="9" fillId="0" borderId="0" xfId="1" applyFont="1" applyFill="1" applyBorder="1" applyAlignment="1"/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1" fillId="6" borderId="1" xfId="0" applyNumberFormat="1" applyFont="1" applyFill="1" applyBorder="1"/>
    <xf numFmtId="164" fontId="15" fillId="10" borderId="1" xfId="0" applyNumberFormat="1" applyFont="1" applyFill="1" applyBorder="1"/>
    <xf numFmtId="3" fontId="15" fillId="10" borderId="1" xfId="1" applyNumberFormat="1" applyFont="1" applyFill="1" applyBorder="1" applyAlignment="1">
      <alignment vertical="center"/>
    </xf>
    <xf numFmtId="0" fontId="16" fillId="0" borderId="0" xfId="0" applyFont="1"/>
    <xf numFmtId="0" fontId="0" fillId="0" borderId="0" xfId="0"/>
    <xf numFmtId="3" fontId="18" fillId="12" borderId="1" xfId="4" applyNumberFormat="1" applyFont="1" applyFill="1" applyBorder="1" applyAlignment="1">
      <alignment horizontal="right" vertical="center"/>
    </xf>
    <xf numFmtId="3" fontId="18" fillId="12" borderId="1" xfId="2" applyNumberFormat="1" applyFont="1" applyFill="1" applyBorder="1" applyAlignment="1">
      <alignment vertical="center"/>
    </xf>
    <xf numFmtId="3" fontId="18" fillId="12" borderId="1" xfId="3" applyNumberFormat="1" applyFont="1" applyFill="1" applyBorder="1" applyAlignment="1">
      <alignment horizontal="right" vertical="center"/>
    </xf>
    <xf numFmtId="3" fontId="18" fillId="12" borderId="5" xfId="3" applyNumberFormat="1" applyFont="1" applyFill="1" applyBorder="1" applyAlignment="1">
      <alignment horizontal="right" vertical="center"/>
    </xf>
    <xf numFmtId="3" fontId="18" fillId="11" borderId="5" xfId="3" applyNumberFormat="1" applyFont="1" applyFill="1" applyBorder="1" applyAlignment="1">
      <alignment horizontal="right" vertical="center"/>
    </xf>
    <xf numFmtId="3" fontId="18" fillId="11" borderId="1" xfId="3" applyNumberFormat="1" applyFont="1" applyFill="1" applyBorder="1" applyAlignment="1">
      <alignment horizontal="right" vertical="center"/>
    </xf>
    <xf numFmtId="3" fontId="18" fillId="11" borderId="1" xfId="4" applyNumberFormat="1" applyFont="1" applyFill="1" applyBorder="1" applyAlignment="1">
      <alignment horizontal="right" vertical="center"/>
    </xf>
    <xf numFmtId="0" fontId="14" fillId="7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/>
    </xf>
    <xf numFmtId="3" fontId="11" fillId="13" borderId="18" xfId="1" applyNumberFormat="1" applyFont="1" applyFill="1" applyBorder="1" applyAlignment="1"/>
    <xf numFmtId="3" fontId="11" fillId="13" borderId="19" xfId="1" applyNumberFormat="1" applyFont="1" applyFill="1" applyBorder="1" applyAlignment="1"/>
    <xf numFmtId="3" fontId="11" fillId="0" borderId="18" xfId="0" applyNumberFormat="1" applyFont="1" applyBorder="1" applyAlignment="1">
      <alignment horizontal="right" vertical="center"/>
    </xf>
    <xf numFmtId="164" fontId="11" fillId="6" borderId="19" xfId="0" applyNumberFormat="1" applyFont="1" applyFill="1" applyBorder="1"/>
    <xf numFmtId="3" fontId="18" fillId="12" borderId="18" xfId="4" applyNumberFormat="1" applyFont="1" applyFill="1" applyBorder="1" applyAlignment="1">
      <alignment horizontal="right" vertical="center"/>
    </xf>
    <xf numFmtId="164" fontId="11" fillId="8" borderId="19" xfId="0" applyNumberFormat="1" applyFont="1" applyFill="1" applyBorder="1"/>
    <xf numFmtId="3" fontId="18" fillId="12" borderId="18" xfId="2" applyNumberFormat="1" applyFont="1" applyFill="1" applyBorder="1" applyAlignment="1">
      <alignment vertical="center"/>
    </xf>
    <xf numFmtId="164" fontId="11" fillId="6" borderId="21" xfId="0" applyNumberFormat="1" applyFont="1" applyFill="1" applyBorder="1"/>
    <xf numFmtId="3" fontId="18" fillId="11" borderId="18" xfId="4" applyNumberFormat="1" applyFont="1" applyFill="1" applyBorder="1" applyAlignment="1">
      <alignment horizontal="right" vertical="center"/>
    </xf>
    <xf numFmtId="3" fontId="18" fillId="11" borderId="13" xfId="3" applyNumberFormat="1" applyFont="1" applyFill="1" applyBorder="1" applyAlignment="1">
      <alignment horizontal="right" vertical="center"/>
    </xf>
    <xf numFmtId="3" fontId="18" fillId="11" borderId="12" xfId="3" applyNumberFormat="1" applyFont="1" applyFill="1" applyBorder="1" applyAlignment="1">
      <alignment horizontal="right" vertical="center"/>
    </xf>
    <xf numFmtId="165" fontId="0" fillId="0" borderId="0" xfId="0" applyNumberFormat="1"/>
    <xf numFmtId="0" fontId="25" fillId="0" borderId="0" xfId="0" applyFont="1"/>
    <xf numFmtId="0" fontId="26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vertical="center"/>
    </xf>
    <xf numFmtId="3" fontId="11" fillId="13" borderId="14" xfId="1" applyNumberFormat="1" applyFont="1" applyFill="1" applyBorder="1" applyAlignment="1"/>
    <xf numFmtId="3" fontId="11" fillId="13" borderId="15" xfId="1" applyNumberFormat="1" applyFont="1" applyFill="1" applyBorder="1" applyAlignment="1"/>
    <xf numFmtId="164" fontId="11" fillId="6" borderId="24" xfId="0" applyNumberFormat="1" applyFont="1" applyFill="1" applyBorder="1"/>
    <xf numFmtId="3" fontId="18" fillId="11" borderId="14" xfId="4" applyNumberFormat="1" applyFont="1" applyFill="1" applyBorder="1" applyAlignment="1">
      <alignment horizontal="right" vertical="center"/>
    </xf>
    <xf numFmtId="3" fontId="18" fillId="11" borderId="2" xfId="4" applyNumberFormat="1" applyFont="1" applyFill="1" applyBorder="1" applyAlignment="1">
      <alignment horizontal="right" vertical="center"/>
    </xf>
    <xf numFmtId="164" fontId="11" fillId="6" borderId="15" xfId="0" applyNumberFormat="1" applyFont="1" applyFill="1" applyBorder="1"/>
    <xf numFmtId="3" fontId="18" fillId="12" borderId="23" xfId="3" applyNumberFormat="1" applyFont="1" applyFill="1" applyBorder="1" applyAlignment="1">
      <alignment horizontal="right" vertical="center"/>
    </xf>
    <xf numFmtId="3" fontId="18" fillId="12" borderId="2" xfId="3" applyNumberFormat="1" applyFont="1" applyFill="1" applyBorder="1" applyAlignment="1">
      <alignment horizontal="right" vertical="center"/>
    </xf>
    <xf numFmtId="164" fontId="11" fillId="6" borderId="2" xfId="0" applyNumberFormat="1" applyFont="1" applyFill="1" applyBorder="1"/>
    <xf numFmtId="0" fontId="15" fillId="10" borderId="1" xfId="1" applyFont="1" applyFill="1" applyBorder="1" applyAlignment="1">
      <alignment vertical="center"/>
    </xf>
    <xf numFmtId="3" fontId="15" fillId="10" borderId="1" xfId="1" applyNumberFormat="1" applyFont="1" applyFill="1" applyBorder="1" applyAlignment="1"/>
    <xf numFmtId="3" fontId="16" fillId="15" borderId="1" xfId="0" applyNumberFormat="1" applyFont="1" applyFill="1" applyBorder="1" applyAlignment="1">
      <alignment horizontal="right" vertical="center" wrapText="1"/>
    </xf>
    <xf numFmtId="3" fontId="18" fillId="0" borderId="25" xfId="0" applyNumberFormat="1" applyFont="1" applyBorder="1" applyAlignment="1">
      <alignment horizontal="right"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164" fontId="15" fillId="10" borderId="5" xfId="0" applyNumberFormat="1" applyFont="1" applyFill="1" applyBorder="1"/>
    <xf numFmtId="3" fontId="10" fillId="14" borderId="1" xfId="0" applyNumberFormat="1" applyFont="1" applyFill="1" applyBorder="1" applyAlignment="1">
      <alignment horizontal="right" vertical="center" wrapText="1"/>
    </xf>
    <xf numFmtId="3" fontId="10" fillId="14" borderId="5" xfId="0" applyNumberFormat="1" applyFont="1" applyFill="1" applyBorder="1" applyAlignment="1">
      <alignment horizontal="right" vertical="center" wrapText="1"/>
    </xf>
    <xf numFmtId="3" fontId="16" fillId="15" borderId="5" xfId="0" applyNumberFormat="1" applyFont="1" applyFill="1" applyBorder="1" applyAlignment="1">
      <alignment horizontal="right" vertical="center" wrapText="1"/>
    </xf>
    <xf numFmtId="3" fontId="16" fillId="15" borderId="4" xfId="0" applyNumberFormat="1" applyFont="1" applyFill="1" applyBorder="1" applyAlignment="1">
      <alignment horizontal="right" vertical="center" wrapText="1"/>
    </xf>
    <xf numFmtId="3" fontId="10" fillId="14" borderId="19" xfId="0" applyNumberFormat="1" applyFont="1" applyFill="1" applyBorder="1" applyAlignment="1">
      <alignment horizontal="right" vertical="center" wrapText="1"/>
    </xf>
    <xf numFmtId="3" fontId="16" fillId="15" borderId="15" xfId="0" applyNumberFormat="1" applyFont="1" applyFill="1" applyBorder="1" applyAlignment="1">
      <alignment horizontal="right" vertical="center" wrapText="1"/>
    </xf>
    <xf numFmtId="3" fontId="15" fillId="13" borderId="15" xfId="1" applyNumberFormat="1" applyFont="1" applyFill="1" applyBorder="1" applyAlignment="1"/>
    <xf numFmtId="0" fontId="26" fillId="0" borderId="0" xfId="0" applyFont="1"/>
    <xf numFmtId="164" fontId="11" fillId="19" borderId="1" xfId="0" applyNumberFormat="1" applyFont="1" applyFill="1" applyBorder="1"/>
    <xf numFmtId="3" fontId="10" fillId="6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vertical="center"/>
    </xf>
    <xf numFmtId="3" fontId="18" fillId="6" borderId="5" xfId="0" applyNumberFormat="1" applyFont="1" applyFill="1" applyBorder="1" applyAlignment="1">
      <alignment horizontal="right" vertical="center" wrapText="1"/>
    </xf>
    <xf numFmtId="3" fontId="11" fillId="18" borderId="29" xfId="0" applyNumberFormat="1" applyFont="1" applyFill="1" applyBorder="1" applyAlignment="1">
      <alignment horizontal="right" vertical="center"/>
    </xf>
    <xf numFmtId="3" fontId="11" fillId="18" borderId="29" xfId="1" applyNumberFormat="1" applyFont="1" applyFill="1" applyBorder="1" applyAlignment="1"/>
    <xf numFmtId="3" fontId="18" fillId="12" borderId="5" xfId="2" applyNumberFormat="1" applyFont="1" applyFill="1" applyBorder="1" applyAlignment="1">
      <alignment vertical="center"/>
    </xf>
    <xf numFmtId="3" fontId="18" fillId="11" borderId="5" xfId="4" applyNumberFormat="1" applyFont="1" applyFill="1" applyBorder="1" applyAlignment="1">
      <alignment horizontal="right" vertical="center"/>
    </xf>
    <xf numFmtId="3" fontId="18" fillId="12" borderId="5" xfId="4" applyNumberFormat="1" applyFont="1" applyFill="1" applyBorder="1" applyAlignment="1">
      <alignment horizontal="right" vertical="center"/>
    </xf>
    <xf numFmtId="164" fontId="11" fillId="19" borderId="19" xfId="0" applyNumberFormat="1" applyFont="1" applyFill="1" applyBorder="1"/>
    <xf numFmtId="3" fontId="11" fillId="18" borderId="30" xfId="0" applyNumberFormat="1" applyFont="1" applyFill="1" applyBorder="1" applyAlignment="1">
      <alignment horizontal="right" vertical="center"/>
    </xf>
    <xf numFmtId="0" fontId="27" fillId="0" borderId="0" xfId="1" applyFont="1" applyFill="1" applyBorder="1" applyAlignment="1"/>
    <xf numFmtId="0" fontId="25" fillId="0" borderId="0" xfId="0" applyFont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17" borderId="5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17" borderId="11" xfId="1" applyFont="1" applyFill="1" applyBorder="1" applyAlignment="1">
      <alignment horizontal="center" vertical="center" wrapText="1"/>
    </xf>
    <xf numFmtId="0" fontId="8" fillId="17" borderId="9" xfId="1" applyFont="1" applyFill="1" applyBorder="1" applyAlignment="1">
      <alignment horizontal="center" vertical="center" wrapText="1"/>
    </xf>
    <xf numFmtId="0" fontId="8" fillId="17" borderId="30" xfId="1" applyFont="1" applyFill="1" applyBorder="1" applyAlignment="1">
      <alignment horizontal="center" vertical="center" wrapText="1"/>
    </xf>
    <xf numFmtId="0" fontId="8" fillId="17" borderId="31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17" borderId="28" xfId="1" applyFont="1" applyFill="1" applyBorder="1" applyAlignment="1">
      <alignment horizontal="center" vertical="center" wrapText="1"/>
    </xf>
    <xf numFmtId="0" fontId="8" fillId="17" borderId="32" xfId="1" applyFont="1" applyFill="1" applyBorder="1" applyAlignment="1">
      <alignment horizontal="center" vertical="center" wrapText="1"/>
    </xf>
    <xf numFmtId="0" fontId="8" fillId="17" borderId="23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32">
    <cellStyle name="40% - Naglasak1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2" xfId="18"/>
    <cellStyle name="Normal 3" xfId="19"/>
    <cellStyle name="Normal 3 2" xfId="20"/>
    <cellStyle name="Normal 4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2"/>
    <cellStyle name="Normalno 3" xfId="28"/>
    <cellStyle name="Normalno 4" xfId="30"/>
    <cellStyle name="Normalno_List1" xfId="1"/>
    <cellStyle name="Obično_Blok. građ. - po Ž, G i O" xfId="31"/>
    <cellStyle name="Obično_List1" xfId="3"/>
    <cellStyle name="Obično_Proracunski" xfId="4"/>
    <cellStyle name="Percent 2" xfId="29"/>
  </cellStyles>
  <dxfs count="0"/>
  <tableStyles count="0" defaultTableStyle="TableStyleMedium2" defaultPivotStyle="PivotStyleLight16"/>
  <colors>
    <mruColors>
      <color rgb="FFCCCCFF"/>
      <color rgb="FFCCECFF"/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4355392688E-2"/>
          <c:y val="4.655665134945770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1_poduzetnici'!$I$3</c:f>
              <c:strCache>
                <c:ptCount val="1"/>
                <c:pt idx="0">
                  <c:v>Udio br. zap. kod pod. u uk. br. zap. kod sve tri skupine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217747265319267E-2"/>
                  <c:y val="6.5150009026003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49760828982165"/>
                  <c:y val="-9.197182310294295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42537579457712E-2"/>
                  <c:y val="-0.193296793127939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1_poduzetnici'!$A$5:$A$9</c:f>
              <c:strCache>
                <c:ptCount val="5"/>
                <c:pt idx="0">
                  <c:v>Zagrebačka</c:v>
                </c:pt>
                <c:pt idx="1">
                  <c:v>Međimurska</c:v>
                </c:pt>
                <c:pt idx="2">
                  <c:v>Varaždinska</c:v>
                </c:pt>
                <c:pt idx="3">
                  <c:v>Istarska</c:v>
                </c:pt>
                <c:pt idx="4">
                  <c:v>Krapinsko-zagorska</c:v>
                </c:pt>
              </c:strCache>
            </c:strRef>
          </c:cat>
          <c:val>
            <c:numRef>
              <c:f>'Grafikon 1_poduzetnici'!$I$5:$I$9</c:f>
              <c:numCache>
                <c:formatCode>0.0%</c:formatCode>
                <c:ptCount val="5"/>
                <c:pt idx="0">
                  <c:v>0.86863787924715474</c:v>
                </c:pt>
                <c:pt idx="1">
                  <c:v>0.85723650883518576</c:v>
                </c:pt>
                <c:pt idx="2">
                  <c:v>0.83187702572073008</c:v>
                </c:pt>
                <c:pt idx="3">
                  <c:v>0.80776130210819086</c:v>
                </c:pt>
                <c:pt idx="4">
                  <c:v>0.78656403079076276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7161017519"/>
          <c:y val="0.21061425980475393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60804276449243"/>
          <c:y val="2.0420303767399103E-2"/>
          <c:w val="0.49780963727464733"/>
          <c:h val="0.61228099433520711"/>
        </c:manualLayout>
      </c:layout>
      <c:pie3DChart>
        <c:varyColors val="1"/>
        <c:ser>
          <c:idx val="0"/>
          <c:order val="0"/>
          <c:tx>
            <c:strRef>
              <c:f>'Grafikon 2. proračuni'!$L$4</c:f>
              <c:strCache>
                <c:ptCount val="1"/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1083880139982502"/>
                  <c:y val="4.185632269147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344204625471050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599300087489E-2"/>
                  <c:y val="-0.1795811559789706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33245844269"/>
                  <c:y val="-7.366885590078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proračuni'!$A$5:$A$9</c:f>
              <c:strCache>
                <c:ptCount val="5"/>
                <c:pt idx="0">
                  <c:v>Ličko-senjska</c:v>
                </c:pt>
                <c:pt idx="1">
                  <c:v>Požeško-slavonska</c:v>
                </c:pt>
                <c:pt idx="2">
                  <c:v>Šibensko-kninska</c:v>
                </c:pt>
                <c:pt idx="3">
                  <c:v>Virovitičko-podravska</c:v>
                </c:pt>
                <c:pt idx="4">
                  <c:v>Grad Zagreb</c:v>
                </c:pt>
              </c:strCache>
            </c:strRef>
          </c:cat>
          <c:val>
            <c:numRef>
              <c:f>'Grafikon 2. proračuni'!$L$5:$L$9</c:f>
              <c:numCache>
                <c:formatCode>0.0%</c:formatCode>
                <c:ptCount val="5"/>
                <c:pt idx="0">
                  <c:v>0.4171135740674532</c:v>
                </c:pt>
                <c:pt idx="1">
                  <c:v>0.31047237420050861</c:v>
                </c:pt>
                <c:pt idx="2">
                  <c:v>0.30882122525722044</c:v>
                </c:pt>
                <c:pt idx="3">
                  <c:v>0.28193899124131683</c:v>
                </c:pt>
                <c:pt idx="4">
                  <c:v>0.27872659704492109</c:v>
                </c:pt>
              </c:numCache>
            </c:numRef>
          </c:val>
        </c:ser>
        <c:ser>
          <c:idx val="1"/>
          <c:order val="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381205860355041"/>
          <c:y val="0.21938528711948391"/>
          <c:w val="0.258270559301228"/>
          <c:h val="0.3021872640974993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1725831771509E-2"/>
          <c:y val="1.5875205484689004E-2"/>
          <c:w val="0.51378734782586899"/>
          <c:h val="0.6288591697906033"/>
        </c:manualLayout>
      </c:layout>
      <c:pie3DChart>
        <c:varyColors val="1"/>
        <c:ser>
          <c:idx val="0"/>
          <c:order val="0"/>
          <c:tx>
            <c:strRef>
              <c:f>'Grafikon 3. neprofitni'!$O$4</c:f>
              <c:strCache>
                <c:ptCount val="1"/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974996518938671"/>
                  <c:y val="-0.132422910870831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115266841644846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3. neprofitni'!$A$5:$A$9</c:f>
              <c:strCache>
                <c:ptCount val="5"/>
                <c:pt idx="0">
                  <c:v>Šibensko-kninska</c:v>
                </c:pt>
                <c:pt idx="1">
                  <c:v>Dubrovačko-neretvanska</c:v>
                </c:pt>
                <c:pt idx="2">
                  <c:v>Sisačko-moslavačka</c:v>
                </c:pt>
                <c:pt idx="3">
                  <c:v>Virovitičko-podravska</c:v>
                </c:pt>
                <c:pt idx="4">
                  <c:v>Osječko-baranjska</c:v>
                </c:pt>
              </c:strCache>
            </c:strRef>
          </c:cat>
          <c:val>
            <c:numRef>
              <c:f>'Grafikon 3. neprofitni'!$O$5:$O$9</c:f>
              <c:numCache>
                <c:formatCode>0.0%</c:formatCode>
                <c:ptCount val="5"/>
                <c:pt idx="0">
                  <c:v>4.6900297696767117E-2</c:v>
                </c:pt>
                <c:pt idx="1">
                  <c:v>3.5283993115318414E-2</c:v>
                </c:pt>
                <c:pt idx="2">
                  <c:v>3.294875792537158E-2</c:v>
                </c:pt>
                <c:pt idx="3">
                  <c:v>3.0579885231048022E-2</c:v>
                </c:pt>
                <c:pt idx="4">
                  <c:v>3.025383707201889E-2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7470781327"/>
          <c:y val="0.20904258781159829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60614</xdr:rowOff>
    </xdr:from>
    <xdr:to>
      <xdr:col>0</xdr:col>
      <xdr:colOff>1304657</xdr:colOff>
      <xdr:row>1</xdr:row>
      <xdr:rowOff>144458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614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207817</xdr:colOff>
      <xdr:row>12</xdr:row>
      <xdr:rowOff>25975</xdr:rowOff>
    </xdr:from>
    <xdr:to>
      <xdr:col>8</xdr:col>
      <xdr:colOff>545524</xdr:colOff>
      <xdr:row>26</xdr:row>
      <xdr:rowOff>155863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47625</xdr:rowOff>
    </xdr:from>
    <xdr:to>
      <xdr:col>1</xdr:col>
      <xdr:colOff>189366</xdr:colOff>
      <xdr:row>1</xdr:row>
      <xdr:rowOff>131469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7625"/>
          <a:ext cx="1303791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23</xdr:row>
      <xdr:rowOff>9525</xdr:rowOff>
    </xdr:from>
    <xdr:to>
      <xdr:col>8</xdr:col>
      <xdr:colOff>257175</xdr:colOff>
      <xdr:row>26</xdr:row>
      <xdr:rowOff>85725</xdr:rowOff>
    </xdr:to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81550"/>
          <a:ext cx="54197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44011</xdr:colOff>
      <xdr:row>12</xdr:row>
      <xdr:rowOff>69273</xdr:rowOff>
    </xdr:from>
    <xdr:to>
      <xdr:col>8</xdr:col>
      <xdr:colOff>86141</xdr:colOff>
      <xdr:row>26</xdr:row>
      <xdr:rowOff>171450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57150</xdr:rowOff>
    </xdr:from>
    <xdr:to>
      <xdr:col>0</xdr:col>
      <xdr:colOff>1390382</xdr:colOff>
      <xdr:row>1</xdr:row>
      <xdr:rowOff>140994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57150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</xdr:row>
      <xdr:rowOff>28575</xdr:rowOff>
    </xdr:from>
    <xdr:to>
      <xdr:col>7</xdr:col>
      <xdr:colOff>266700</xdr:colOff>
      <xdr:row>26</xdr:row>
      <xdr:rowOff>95250</xdr:rowOff>
    </xdr:to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686300"/>
          <a:ext cx="561022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44160</xdr:colOff>
      <xdr:row>12</xdr:row>
      <xdr:rowOff>88323</xdr:rowOff>
    </xdr:from>
    <xdr:to>
      <xdr:col>8</xdr:col>
      <xdr:colOff>503094</xdr:colOff>
      <xdr:row>27</xdr:row>
      <xdr:rowOff>123825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1380857</xdr:colOff>
      <xdr:row>1</xdr:row>
      <xdr:rowOff>131469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22</xdr:row>
      <xdr:rowOff>66675</xdr:rowOff>
    </xdr:from>
    <xdr:to>
      <xdr:col>8</xdr:col>
      <xdr:colOff>123825</xdr:colOff>
      <xdr:row>27</xdr:row>
      <xdr:rowOff>104775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0100"/>
          <a:ext cx="55054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66"/>
  <sheetViews>
    <sheetView tabSelected="1" zoomScaleNormal="100" workbookViewId="0">
      <selection activeCell="B2" sqref="B2"/>
    </sheetView>
  </sheetViews>
  <sheetFormatPr defaultRowHeight="15" x14ac:dyDescent="0.25"/>
  <cols>
    <col min="1" max="1" width="22.28515625" style="19" customWidth="1"/>
    <col min="2" max="3" width="11.140625" style="19" customWidth="1"/>
    <col min="4" max="4" width="10.42578125" style="19" customWidth="1"/>
    <col min="5" max="5" width="9.28515625" style="19" customWidth="1"/>
    <col min="6" max="6" width="8.5703125" style="19" customWidth="1"/>
    <col min="7" max="8" width="11.28515625" style="19" bestFit="1" customWidth="1"/>
    <col min="9" max="9" width="9" style="19" customWidth="1"/>
    <col min="10" max="10" width="11.5703125" style="19" customWidth="1"/>
    <col min="11" max="12" width="11" style="19" customWidth="1"/>
    <col min="13" max="13" width="13.7109375" style="19" customWidth="1"/>
    <col min="14" max="14" width="7.85546875" style="19" customWidth="1"/>
    <col min="15" max="15" width="9.28515625" style="19" customWidth="1"/>
    <col min="16" max="16" width="12.5703125" style="19" customWidth="1"/>
    <col min="17" max="17" width="10.28515625" style="19" bestFit="1" customWidth="1"/>
    <col min="18" max="18" width="5.5703125" style="19" bestFit="1" customWidth="1"/>
    <col min="19" max="19" width="10.28515625" style="19" bestFit="1" customWidth="1"/>
    <col min="20" max="20" width="5.5703125" style="19" bestFit="1" customWidth="1"/>
    <col min="21" max="22" width="10.28515625" style="19" bestFit="1" customWidth="1"/>
    <col min="23" max="23" width="5.5703125" style="19" bestFit="1" customWidth="1"/>
    <col min="24" max="25" width="9.140625" style="19"/>
    <col min="26" max="26" width="5.5703125" style="19" bestFit="1" customWidth="1"/>
    <col min="27" max="28" width="10.140625" style="19" bestFit="1" customWidth="1"/>
    <col min="29" max="29" width="5.5703125" style="19" bestFit="1" customWidth="1"/>
    <col min="30" max="30" width="7.7109375" style="19" bestFit="1" customWidth="1"/>
    <col min="31" max="31" width="8.28515625" style="19" bestFit="1" customWidth="1"/>
    <col min="32" max="32" width="8" style="19" bestFit="1" customWidth="1"/>
    <col min="33" max="34" width="11.28515625" style="19" bestFit="1" customWidth="1"/>
    <col min="35" max="35" width="5.5703125" style="19" bestFit="1" customWidth="1"/>
    <col min="36" max="37" width="11.28515625" style="19" bestFit="1" customWidth="1"/>
    <col min="38" max="38" width="5.5703125" style="19" bestFit="1" customWidth="1"/>
    <col min="39" max="40" width="10.28515625" style="19" bestFit="1" customWidth="1"/>
    <col min="41" max="41" width="5.5703125" style="19" bestFit="1" customWidth="1"/>
    <col min="42" max="42" width="7.7109375" style="19" bestFit="1" customWidth="1"/>
    <col min="43" max="43" width="8.5703125" style="19" bestFit="1" customWidth="1"/>
    <col min="44" max="44" width="8.85546875" style="19" bestFit="1" customWidth="1"/>
    <col min="45" max="46" width="10.28515625" style="19" bestFit="1" customWidth="1"/>
    <col min="47" max="47" width="5.5703125" style="19" bestFit="1" customWidth="1"/>
    <col min="48" max="16384" width="9.140625" style="19"/>
  </cols>
  <sheetData>
    <row r="3" spans="1:44" x14ac:dyDescent="0.25">
      <c r="A3" s="41" t="s">
        <v>44</v>
      </c>
      <c r="B3" s="7"/>
      <c r="C3" s="7"/>
    </row>
    <row r="4" spans="1:44" s="1" customFormat="1" ht="15" customHeight="1" x14ac:dyDescent="0.25">
      <c r="A4" s="86" t="s">
        <v>0</v>
      </c>
      <c r="B4" s="88" t="s">
        <v>40</v>
      </c>
      <c r="C4" s="93" t="s">
        <v>39</v>
      </c>
      <c r="D4" s="88" t="s">
        <v>1</v>
      </c>
      <c r="E4" s="95" t="s">
        <v>2</v>
      </c>
      <c r="F4" s="96"/>
      <c r="G4" s="96"/>
      <c r="H4" s="96"/>
      <c r="I4" s="97"/>
      <c r="J4" s="91" t="s">
        <v>41</v>
      </c>
      <c r="K4" s="84" t="s">
        <v>37</v>
      </c>
      <c r="L4" s="98" t="s">
        <v>3</v>
      </c>
      <c r="M4" s="100" t="s">
        <v>42</v>
      </c>
      <c r="N4" s="101" t="s">
        <v>35</v>
      </c>
      <c r="O4" s="103" t="s">
        <v>36</v>
      </c>
      <c r="P4" s="103" t="s">
        <v>43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s="1" customFormat="1" ht="52.5" customHeight="1" x14ac:dyDescent="0.25">
      <c r="A5" s="87"/>
      <c r="B5" s="89"/>
      <c r="C5" s="94"/>
      <c r="D5" s="90"/>
      <c r="E5" s="43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92"/>
      <c r="K5" s="85"/>
      <c r="L5" s="99"/>
      <c r="M5" s="94"/>
      <c r="N5" s="102"/>
      <c r="O5" s="104"/>
      <c r="P5" s="104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s="3" customFormat="1" x14ac:dyDescent="0.25">
      <c r="A6" s="27" t="s">
        <v>15</v>
      </c>
      <c r="B6" s="29">
        <f t="shared" ref="B6:B26" si="0">E6+L6+O6</f>
        <v>21098</v>
      </c>
      <c r="C6" s="30">
        <f t="shared" ref="C6:C25" si="1">D6+K6+N6</f>
        <v>2731</v>
      </c>
      <c r="D6" s="57">
        <v>2260</v>
      </c>
      <c r="E6" s="65">
        <v>15199</v>
      </c>
      <c r="F6" s="62">
        <v>905</v>
      </c>
      <c r="G6" s="61">
        <v>3967</v>
      </c>
      <c r="H6" s="61">
        <v>4919</v>
      </c>
      <c r="I6" s="61">
        <v>5408</v>
      </c>
      <c r="J6" s="36">
        <f>E6/B6</f>
        <v>0.72040003791828611</v>
      </c>
      <c r="K6" s="33">
        <v>123</v>
      </c>
      <c r="L6" s="20">
        <v>5358</v>
      </c>
      <c r="M6" s="32">
        <f t="shared" ref="M6:M26" si="2">L6/B6</f>
        <v>0.25395772111100579</v>
      </c>
      <c r="N6" s="38">
        <v>348</v>
      </c>
      <c r="O6" s="39">
        <v>541</v>
      </c>
      <c r="P6" s="15">
        <f t="shared" ref="P6:P26" si="3">O6/B6</f>
        <v>2.5642240970708125E-2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s="4" customFormat="1" x14ac:dyDescent="0.25">
      <c r="A7" s="28" t="s">
        <v>20</v>
      </c>
      <c r="B7" s="31">
        <f t="shared" si="0"/>
        <v>25872</v>
      </c>
      <c r="C7" s="30">
        <f>D7+K7+N7</f>
        <v>2596</v>
      </c>
      <c r="D7" s="58">
        <v>2151</v>
      </c>
      <c r="E7" s="65">
        <v>18883</v>
      </c>
      <c r="F7" s="62">
        <v>2835</v>
      </c>
      <c r="G7" s="61">
        <v>3733</v>
      </c>
      <c r="H7" s="61">
        <v>6668</v>
      </c>
      <c r="I7" s="61">
        <v>5647</v>
      </c>
      <c r="J7" s="36">
        <f t="shared" ref="J7:J26" si="4">E7/B7</f>
        <v>0.72986239950525666</v>
      </c>
      <c r="K7" s="33">
        <v>116</v>
      </c>
      <c r="L7" s="20">
        <v>6254</v>
      </c>
      <c r="M7" s="34">
        <f t="shared" si="2"/>
        <v>0.24172850958565245</v>
      </c>
      <c r="N7" s="24">
        <v>329</v>
      </c>
      <c r="O7" s="25">
        <v>735</v>
      </c>
      <c r="P7" s="15">
        <f t="shared" si="3"/>
        <v>2.8409090909090908E-2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4" s="3" customFormat="1" x14ac:dyDescent="0.25">
      <c r="A8" s="27" t="s">
        <v>27</v>
      </c>
      <c r="B8" s="29">
        <f t="shared" si="0"/>
        <v>27888</v>
      </c>
      <c r="C8" s="30">
        <f t="shared" si="1"/>
        <v>5102</v>
      </c>
      <c r="D8" s="58">
        <v>4393</v>
      </c>
      <c r="E8" s="65">
        <v>19656</v>
      </c>
      <c r="F8" s="62">
        <v>2092</v>
      </c>
      <c r="G8" s="61">
        <v>3513</v>
      </c>
      <c r="H8" s="61">
        <v>6045</v>
      </c>
      <c r="I8" s="61">
        <v>8006</v>
      </c>
      <c r="J8" s="36">
        <f t="shared" si="4"/>
        <v>0.70481927710843373</v>
      </c>
      <c r="K8" s="33">
        <v>161</v>
      </c>
      <c r="L8" s="20">
        <v>7248</v>
      </c>
      <c r="M8" s="32">
        <f t="shared" si="2"/>
        <v>0.25989672977624784</v>
      </c>
      <c r="N8" s="24">
        <v>548</v>
      </c>
      <c r="O8" s="25">
        <v>984</v>
      </c>
      <c r="P8" s="15">
        <f t="shared" si="3"/>
        <v>3.5283993115318414E-2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s="4" customFormat="1" x14ac:dyDescent="0.25">
      <c r="A9" s="28" t="s">
        <v>29</v>
      </c>
      <c r="B9" s="31">
        <f t="shared" si="0"/>
        <v>524453</v>
      </c>
      <c r="C9" s="30">
        <f t="shared" si="1"/>
        <v>51488</v>
      </c>
      <c r="D9" s="58">
        <v>46347</v>
      </c>
      <c r="E9" s="65">
        <v>369080</v>
      </c>
      <c r="F9" s="62">
        <v>155043</v>
      </c>
      <c r="G9" s="61">
        <v>64586</v>
      </c>
      <c r="H9" s="61">
        <v>72905</v>
      </c>
      <c r="I9" s="61">
        <v>76546</v>
      </c>
      <c r="J9" s="36">
        <f t="shared" si="4"/>
        <v>0.70374275673892606</v>
      </c>
      <c r="K9" s="33">
        <v>561</v>
      </c>
      <c r="L9" s="20">
        <v>146179</v>
      </c>
      <c r="M9" s="34">
        <f t="shared" si="2"/>
        <v>0.27872659704492109</v>
      </c>
      <c r="N9" s="24">
        <v>4580</v>
      </c>
      <c r="O9" s="25">
        <v>9194</v>
      </c>
      <c r="P9" s="15">
        <f t="shared" si="3"/>
        <v>1.7530646216152829E-2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s="3" customFormat="1" x14ac:dyDescent="0.25">
      <c r="A10" s="27" t="s">
        <v>26</v>
      </c>
      <c r="B10" s="29">
        <f t="shared" si="0"/>
        <v>60763</v>
      </c>
      <c r="C10" s="30">
        <f t="shared" si="1"/>
        <v>12582</v>
      </c>
      <c r="D10" s="58">
        <v>11402</v>
      </c>
      <c r="E10" s="65">
        <v>49082</v>
      </c>
      <c r="F10" s="62">
        <v>9245</v>
      </c>
      <c r="G10" s="61">
        <v>9205</v>
      </c>
      <c r="H10" s="61">
        <v>12769</v>
      </c>
      <c r="I10" s="61">
        <v>17863</v>
      </c>
      <c r="J10" s="36">
        <f t="shared" si="4"/>
        <v>0.80776130210819086</v>
      </c>
      <c r="K10" s="33">
        <v>224</v>
      </c>
      <c r="L10" s="20">
        <v>10849</v>
      </c>
      <c r="M10" s="32">
        <f t="shared" si="2"/>
        <v>0.17854615473232066</v>
      </c>
      <c r="N10" s="24">
        <v>956</v>
      </c>
      <c r="O10" s="25">
        <v>832</v>
      </c>
      <c r="P10" s="15">
        <f t="shared" si="3"/>
        <v>1.3692543159488504E-2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s="4" customFormat="1" x14ac:dyDescent="0.25">
      <c r="A11" s="28" t="s">
        <v>12</v>
      </c>
      <c r="B11" s="31">
        <f t="shared" si="0"/>
        <v>24051</v>
      </c>
      <c r="C11" s="30">
        <f t="shared" si="1"/>
        <v>3036</v>
      </c>
      <c r="D11" s="58">
        <v>2417</v>
      </c>
      <c r="E11" s="65">
        <v>17749</v>
      </c>
      <c r="F11" s="62">
        <v>3776</v>
      </c>
      <c r="G11" s="61">
        <v>2868</v>
      </c>
      <c r="H11" s="61">
        <v>6060</v>
      </c>
      <c r="I11" s="61">
        <v>5045</v>
      </c>
      <c r="J11" s="36">
        <f t="shared" si="4"/>
        <v>0.73797347303646421</v>
      </c>
      <c r="K11" s="33">
        <v>127</v>
      </c>
      <c r="L11" s="20">
        <v>5782</v>
      </c>
      <c r="M11" s="34">
        <f t="shared" si="2"/>
        <v>0.2404058043324602</v>
      </c>
      <c r="N11" s="24">
        <v>492</v>
      </c>
      <c r="O11" s="25">
        <v>520</v>
      </c>
      <c r="P11" s="15">
        <f t="shared" si="3"/>
        <v>2.1620722631075631E-2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s="3" customFormat="1" x14ac:dyDescent="0.25">
      <c r="A12" s="27" t="s">
        <v>14</v>
      </c>
      <c r="B12" s="29">
        <f t="shared" si="0"/>
        <v>23185</v>
      </c>
      <c r="C12" s="30">
        <f t="shared" si="1"/>
        <v>2446</v>
      </c>
      <c r="D12" s="58">
        <v>2020</v>
      </c>
      <c r="E12" s="65">
        <v>18057</v>
      </c>
      <c r="F12" s="62">
        <v>6797</v>
      </c>
      <c r="G12" s="61">
        <v>2597</v>
      </c>
      <c r="H12" s="61">
        <v>4235</v>
      </c>
      <c r="I12" s="61">
        <v>4428</v>
      </c>
      <c r="J12" s="36">
        <f t="shared" si="4"/>
        <v>0.7788225145568255</v>
      </c>
      <c r="K12" s="33">
        <v>106</v>
      </c>
      <c r="L12" s="20">
        <v>4696</v>
      </c>
      <c r="M12" s="32">
        <f t="shared" si="2"/>
        <v>0.20254474875997411</v>
      </c>
      <c r="N12" s="24">
        <v>320</v>
      </c>
      <c r="O12" s="25">
        <v>432</v>
      </c>
      <c r="P12" s="15">
        <f t="shared" si="3"/>
        <v>1.8632736683200344E-2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s="4" customFormat="1" x14ac:dyDescent="0.25">
      <c r="A13" s="28" t="s">
        <v>10</v>
      </c>
      <c r="B13" s="31">
        <f t="shared" si="0"/>
        <v>27151</v>
      </c>
      <c r="C13" s="30">
        <f t="shared" si="1"/>
        <v>2959</v>
      </c>
      <c r="D13" s="58">
        <v>2459</v>
      </c>
      <c r="E13" s="65">
        <v>21356</v>
      </c>
      <c r="F13" s="62">
        <v>2602</v>
      </c>
      <c r="G13" s="61">
        <v>6977</v>
      </c>
      <c r="H13" s="61">
        <v>6301</v>
      </c>
      <c r="I13" s="61">
        <v>5476</v>
      </c>
      <c r="J13" s="36">
        <f t="shared" si="4"/>
        <v>0.78656403079076276</v>
      </c>
      <c r="K13" s="37">
        <v>137</v>
      </c>
      <c r="L13" s="26">
        <v>5454</v>
      </c>
      <c r="M13" s="34">
        <f t="shared" si="2"/>
        <v>0.20087657913152371</v>
      </c>
      <c r="N13" s="24">
        <v>363</v>
      </c>
      <c r="O13" s="25">
        <v>341</v>
      </c>
      <c r="P13" s="15">
        <f t="shared" si="3"/>
        <v>1.2559390077713528E-2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s="3" customFormat="1" x14ac:dyDescent="0.25">
      <c r="A14" s="27" t="s">
        <v>17</v>
      </c>
      <c r="B14" s="29">
        <f t="shared" si="0"/>
        <v>8391</v>
      </c>
      <c r="C14" s="30">
        <f>D14+K14+N14</f>
        <v>1265</v>
      </c>
      <c r="D14" s="58">
        <v>968</v>
      </c>
      <c r="E14" s="65">
        <v>4693</v>
      </c>
      <c r="F14" s="62">
        <v>81</v>
      </c>
      <c r="G14" s="61">
        <v>756</v>
      </c>
      <c r="H14" s="61">
        <v>2003</v>
      </c>
      <c r="I14" s="61">
        <v>1853</v>
      </c>
      <c r="J14" s="36">
        <f>E14/B14</f>
        <v>0.55928971517101655</v>
      </c>
      <c r="K14" s="33">
        <v>89</v>
      </c>
      <c r="L14" s="20">
        <v>3500</v>
      </c>
      <c r="M14" s="32">
        <f>L14/B14</f>
        <v>0.4171135740674532</v>
      </c>
      <c r="N14" s="24">
        <v>208</v>
      </c>
      <c r="O14" s="25">
        <v>198</v>
      </c>
      <c r="P14" s="15">
        <f t="shared" si="3"/>
        <v>2.359671076153021E-2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s="4" customFormat="1" x14ac:dyDescent="0.25">
      <c r="A15" s="28" t="s">
        <v>28</v>
      </c>
      <c r="B15" s="31">
        <f t="shared" si="0"/>
        <v>33559</v>
      </c>
      <c r="C15" s="30">
        <f t="shared" si="1"/>
        <v>4001</v>
      </c>
      <c r="D15" s="58">
        <v>3547</v>
      </c>
      <c r="E15" s="65">
        <v>28768</v>
      </c>
      <c r="F15" s="62">
        <v>4360</v>
      </c>
      <c r="G15" s="61">
        <v>7396</v>
      </c>
      <c r="H15" s="61">
        <v>9176</v>
      </c>
      <c r="I15" s="61">
        <v>7836</v>
      </c>
      <c r="J15" s="36">
        <f t="shared" si="4"/>
        <v>0.85723650883518576</v>
      </c>
      <c r="K15" s="35">
        <v>110</v>
      </c>
      <c r="L15" s="21">
        <v>4368</v>
      </c>
      <c r="M15" s="34">
        <f t="shared" si="2"/>
        <v>0.13015882475639917</v>
      </c>
      <c r="N15" s="24">
        <v>344</v>
      </c>
      <c r="O15" s="25">
        <v>423</v>
      </c>
      <c r="P15" s="15">
        <f t="shared" si="3"/>
        <v>1.260466640841503E-2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s="3" customFormat="1" x14ac:dyDescent="0.25">
      <c r="A16" s="27" t="s">
        <v>22</v>
      </c>
      <c r="B16" s="29">
        <f t="shared" si="0"/>
        <v>60984</v>
      </c>
      <c r="C16" s="30">
        <f t="shared" si="1"/>
        <v>7092</v>
      </c>
      <c r="D16" s="58">
        <v>5869</v>
      </c>
      <c r="E16" s="65">
        <v>42579</v>
      </c>
      <c r="F16" s="62">
        <v>7770</v>
      </c>
      <c r="G16" s="61">
        <v>9324</v>
      </c>
      <c r="H16" s="61">
        <v>13100</v>
      </c>
      <c r="I16" s="61">
        <v>12385</v>
      </c>
      <c r="J16" s="36">
        <f t="shared" si="4"/>
        <v>0.69819952774498228</v>
      </c>
      <c r="K16" s="33">
        <v>248</v>
      </c>
      <c r="L16" s="20">
        <v>16560</v>
      </c>
      <c r="M16" s="32">
        <f t="shared" si="2"/>
        <v>0.27154663518299882</v>
      </c>
      <c r="N16" s="23">
        <v>975</v>
      </c>
      <c r="O16" s="22">
        <v>1845</v>
      </c>
      <c r="P16" s="15">
        <f t="shared" si="3"/>
        <v>3.025383707201889E-2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s="4" customFormat="1" x14ac:dyDescent="0.25">
      <c r="A17" s="28" t="s">
        <v>19</v>
      </c>
      <c r="B17" s="31">
        <f t="shared" si="0"/>
        <v>12977</v>
      </c>
      <c r="C17" s="30">
        <f t="shared" si="1"/>
        <v>1308</v>
      </c>
      <c r="D17" s="58">
        <v>979</v>
      </c>
      <c r="E17" s="65">
        <v>8567</v>
      </c>
      <c r="F17" s="62">
        <v>2005</v>
      </c>
      <c r="G17" s="61">
        <v>2071</v>
      </c>
      <c r="H17" s="61">
        <v>2179</v>
      </c>
      <c r="I17" s="61">
        <v>2312</v>
      </c>
      <c r="J17" s="36">
        <f t="shared" si="4"/>
        <v>0.66016798951991984</v>
      </c>
      <c r="K17" s="33">
        <v>77</v>
      </c>
      <c r="L17" s="20">
        <v>4029</v>
      </c>
      <c r="M17" s="34">
        <f t="shared" si="2"/>
        <v>0.31047237420050861</v>
      </c>
      <c r="N17" s="23">
        <v>252</v>
      </c>
      <c r="O17" s="22">
        <v>381</v>
      </c>
      <c r="P17" s="15">
        <f t="shared" si="3"/>
        <v>2.9359636279571551E-2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3" customFormat="1" x14ac:dyDescent="0.25">
      <c r="A18" s="27" t="s">
        <v>16</v>
      </c>
      <c r="B18" s="29">
        <f t="shared" si="0"/>
        <v>80635</v>
      </c>
      <c r="C18" s="30">
        <f t="shared" si="1"/>
        <v>12950</v>
      </c>
      <c r="D18" s="58">
        <v>11461</v>
      </c>
      <c r="E18" s="65">
        <v>61359</v>
      </c>
      <c r="F18" s="62">
        <v>13580</v>
      </c>
      <c r="G18" s="61">
        <v>10466</v>
      </c>
      <c r="H18" s="61">
        <v>16084</v>
      </c>
      <c r="I18" s="61">
        <v>21229</v>
      </c>
      <c r="J18" s="36">
        <f t="shared" si="4"/>
        <v>0.76094747938240215</v>
      </c>
      <c r="K18" s="33">
        <v>262</v>
      </c>
      <c r="L18" s="20">
        <v>17667</v>
      </c>
      <c r="M18" s="32">
        <f t="shared" si="2"/>
        <v>0.2190984063992063</v>
      </c>
      <c r="N18" s="23">
        <v>1227</v>
      </c>
      <c r="O18" s="22">
        <v>1609</v>
      </c>
      <c r="P18" s="15">
        <f t="shared" si="3"/>
        <v>1.9954114218391519E-2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s="4" customFormat="1" x14ac:dyDescent="0.25">
      <c r="A19" s="28" t="s">
        <v>11</v>
      </c>
      <c r="B19" s="31">
        <f t="shared" si="0"/>
        <v>28863</v>
      </c>
      <c r="C19" s="30">
        <f t="shared" si="1"/>
        <v>2997</v>
      </c>
      <c r="D19" s="58">
        <v>2325</v>
      </c>
      <c r="E19" s="65">
        <v>19938</v>
      </c>
      <c r="F19" s="62">
        <v>6621</v>
      </c>
      <c r="G19" s="61">
        <v>3040</v>
      </c>
      <c r="H19" s="61">
        <v>5073</v>
      </c>
      <c r="I19" s="61">
        <v>5204</v>
      </c>
      <c r="J19" s="36">
        <f t="shared" si="4"/>
        <v>0.6907805841388629</v>
      </c>
      <c r="K19" s="37">
        <v>161</v>
      </c>
      <c r="L19" s="26">
        <v>7974</v>
      </c>
      <c r="M19" s="34">
        <f t="shared" si="2"/>
        <v>0.2762706579357655</v>
      </c>
      <c r="N19" s="23">
        <v>511</v>
      </c>
      <c r="O19" s="22">
        <v>951</v>
      </c>
      <c r="P19" s="15">
        <f t="shared" si="3"/>
        <v>3.294875792537158E-2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s="3" customFormat="1" x14ac:dyDescent="0.25">
      <c r="A20" s="27" t="s">
        <v>25</v>
      </c>
      <c r="B20" s="29">
        <f t="shared" si="0"/>
        <v>104864</v>
      </c>
      <c r="C20" s="30">
        <f t="shared" si="1"/>
        <v>17287</v>
      </c>
      <c r="D20" s="58">
        <v>15308</v>
      </c>
      <c r="E20" s="65">
        <v>79085</v>
      </c>
      <c r="F20" s="62">
        <v>13160</v>
      </c>
      <c r="G20" s="61">
        <v>12223</v>
      </c>
      <c r="H20" s="61">
        <v>24789</v>
      </c>
      <c r="I20" s="61">
        <v>28913</v>
      </c>
      <c r="J20" s="36">
        <f t="shared" si="4"/>
        <v>0.75416730241074148</v>
      </c>
      <c r="K20" s="33">
        <v>374</v>
      </c>
      <c r="L20" s="20">
        <v>22791</v>
      </c>
      <c r="M20" s="32">
        <f t="shared" si="2"/>
        <v>0.21733864815379922</v>
      </c>
      <c r="N20" s="23">
        <v>1605</v>
      </c>
      <c r="O20" s="22">
        <v>2988</v>
      </c>
      <c r="P20" s="15">
        <f t="shared" si="3"/>
        <v>2.8494049435459263E-2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s="4" customFormat="1" x14ac:dyDescent="0.25">
      <c r="A21" s="28" t="s">
        <v>23</v>
      </c>
      <c r="B21" s="31">
        <f t="shared" si="0"/>
        <v>19147</v>
      </c>
      <c r="C21" s="30">
        <f t="shared" si="1"/>
        <v>3212</v>
      </c>
      <c r="D21" s="58">
        <v>2653</v>
      </c>
      <c r="E21" s="65">
        <v>12336</v>
      </c>
      <c r="F21" s="62">
        <v>781</v>
      </c>
      <c r="G21" s="61">
        <v>2663</v>
      </c>
      <c r="H21" s="61">
        <v>4552</v>
      </c>
      <c r="I21" s="61">
        <v>4340</v>
      </c>
      <c r="J21" s="36">
        <f t="shared" si="4"/>
        <v>0.64427847704601238</v>
      </c>
      <c r="K21" s="33">
        <v>119</v>
      </c>
      <c r="L21" s="20">
        <v>5913</v>
      </c>
      <c r="M21" s="34">
        <f t="shared" si="2"/>
        <v>0.30882122525722044</v>
      </c>
      <c r="N21" s="23">
        <v>440</v>
      </c>
      <c r="O21" s="22">
        <v>898</v>
      </c>
      <c r="P21" s="15">
        <f t="shared" si="3"/>
        <v>4.6900297696767117E-2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3" customFormat="1" x14ac:dyDescent="0.25">
      <c r="A22" s="27" t="s">
        <v>13</v>
      </c>
      <c r="B22" s="29">
        <f t="shared" si="0"/>
        <v>52759</v>
      </c>
      <c r="C22" s="30">
        <f t="shared" si="1"/>
        <v>4934</v>
      </c>
      <c r="D22" s="58">
        <v>4276</v>
      </c>
      <c r="E22" s="65">
        <v>43889</v>
      </c>
      <c r="F22" s="62">
        <v>11865</v>
      </c>
      <c r="G22" s="61">
        <v>9427</v>
      </c>
      <c r="H22" s="61">
        <v>12782</v>
      </c>
      <c r="I22" s="61">
        <v>9815</v>
      </c>
      <c r="J22" s="36">
        <f t="shared" si="4"/>
        <v>0.83187702572073008</v>
      </c>
      <c r="K22" s="33">
        <v>145</v>
      </c>
      <c r="L22" s="20">
        <v>8227</v>
      </c>
      <c r="M22" s="32">
        <f t="shared" si="2"/>
        <v>0.15593548020242992</v>
      </c>
      <c r="N22" s="23">
        <v>513</v>
      </c>
      <c r="O22" s="22">
        <v>643</v>
      </c>
      <c r="P22" s="15">
        <f t="shared" si="3"/>
        <v>1.218749407683997E-2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s="4" customFormat="1" x14ac:dyDescent="0.25">
      <c r="A23" s="28" t="s">
        <v>18</v>
      </c>
      <c r="B23" s="31">
        <f t="shared" si="0"/>
        <v>13244</v>
      </c>
      <c r="C23" s="30">
        <f t="shared" si="1"/>
        <v>1536</v>
      </c>
      <c r="D23" s="58">
        <v>1222</v>
      </c>
      <c r="E23" s="65">
        <v>9105</v>
      </c>
      <c r="F23" s="62">
        <v>665</v>
      </c>
      <c r="G23" s="61">
        <v>1936</v>
      </c>
      <c r="H23" s="61">
        <v>3715</v>
      </c>
      <c r="I23" s="61">
        <v>2789</v>
      </c>
      <c r="J23" s="36">
        <f t="shared" si="4"/>
        <v>0.68748112352763513</v>
      </c>
      <c r="K23" s="33">
        <v>84</v>
      </c>
      <c r="L23" s="20">
        <v>3734</v>
      </c>
      <c r="M23" s="34">
        <f t="shared" si="2"/>
        <v>0.28193899124131683</v>
      </c>
      <c r="N23" s="23">
        <v>230</v>
      </c>
      <c r="O23" s="22">
        <v>405</v>
      </c>
      <c r="P23" s="15">
        <f t="shared" si="3"/>
        <v>3.0579885231048022E-2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s="3" customFormat="1" x14ac:dyDescent="0.25">
      <c r="A24" s="27" t="s">
        <v>24</v>
      </c>
      <c r="B24" s="29">
        <f t="shared" si="0"/>
        <v>28936</v>
      </c>
      <c r="C24" s="30">
        <f t="shared" si="1"/>
        <v>2948</v>
      </c>
      <c r="D24" s="58">
        <v>2273</v>
      </c>
      <c r="E24" s="65">
        <v>20063</v>
      </c>
      <c r="F24" s="62">
        <v>3786</v>
      </c>
      <c r="G24" s="61">
        <v>4850</v>
      </c>
      <c r="H24" s="61">
        <v>5763</v>
      </c>
      <c r="I24" s="61">
        <v>5664</v>
      </c>
      <c r="J24" s="36">
        <f t="shared" si="4"/>
        <v>0.69335775504561792</v>
      </c>
      <c r="K24" s="33">
        <v>173</v>
      </c>
      <c r="L24" s="20">
        <v>8044</v>
      </c>
      <c r="M24" s="32">
        <f t="shared" si="2"/>
        <v>0.27799281172242191</v>
      </c>
      <c r="N24" s="23">
        <v>502</v>
      </c>
      <c r="O24" s="22">
        <v>829</v>
      </c>
      <c r="P24" s="15">
        <f t="shared" si="3"/>
        <v>2.8649433231960189E-2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s="4" customFormat="1" x14ac:dyDescent="0.25">
      <c r="A25" s="28" t="s">
        <v>21</v>
      </c>
      <c r="B25" s="31">
        <f t="shared" si="0"/>
        <v>35148</v>
      </c>
      <c r="C25" s="30">
        <f t="shared" si="1"/>
        <v>6286</v>
      </c>
      <c r="D25" s="58">
        <v>5421</v>
      </c>
      <c r="E25" s="65">
        <v>25386</v>
      </c>
      <c r="F25" s="62">
        <v>3273</v>
      </c>
      <c r="G25" s="61">
        <v>4793</v>
      </c>
      <c r="H25" s="61">
        <v>7565</v>
      </c>
      <c r="I25" s="61">
        <v>9755</v>
      </c>
      <c r="J25" s="36">
        <f t="shared" si="4"/>
        <v>0.72226015705018776</v>
      </c>
      <c r="K25" s="33">
        <v>187</v>
      </c>
      <c r="L25" s="20">
        <v>9068</v>
      </c>
      <c r="M25" s="34">
        <f t="shared" si="2"/>
        <v>0.25799476499374074</v>
      </c>
      <c r="N25" s="23">
        <v>678</v>
      </c>
      <c r="O25" s="22">
        <v>694</v>
      </c>
      <c r="P25" s="15">
        <f t="shared" si="3"/>
        <v>1.9745077956071468E-2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3" customFormat="1" x14ac:dyDescent="0.25">
      <c r="A26" s="44" t="s">
        <v>9</v>
      </c>
      <c r="B26" s="45">
        <f t="shared" si="0"/>
        <v>72578</v>
      </c>
      <c r="C26" s="46">
        <f>D26+K26+N26</f>
        <v>10397</v>
      </c>
      <c r="D26" s="59">
        <v>9258</v>
      </c>
      <c r="E26" s="65">
        <v>63044</v>
      </c>
      <c r="F26" s="62">
        <v>13377</v>
      </c>
      <c r="G26" s="61">
        <v>13775</v>
      </c>
      <c r="H26" s="61">
        <v>17762</v>
      </c>
      <c r="I26" s="61">
        <v>18130</v>
      </c>
      <c r="J26" s="47">
        <f t="shared" si="4"/>
        <v>0.86863787924715474</v>
      </c>
      <c r="K26" s="48">
        <v>185</v>
      </c>
      <c r="L26" s="49">
        <v>8857</v>
      </c>
      <c r="M26" s="50">
        <f t="shared" si="2"/>
        <v>0.12203422524732012</v>
      </c>
      <c r="N26" s="51">
        <v>954</v>
      </c>
      <c r="O26" s="52">
        <v>677</v>
      </c>
      <c r="P26" s="53">
        <f t="shared" si="3"/>
        <v>9.3278955055250898E-3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x14ac:dyDescent="0.25">
      <c r="A27" s="54" t="s">
        <v>38</v>
      </c>
      <c r="B27" s="55">
        <f>SUM(B6:B26)</f>
        <v>1286546</v>
      </c>
      <c r="C27" s="67">
        <f>D27+K27+N27</f>
        <v>159153</v>
      </c>
      <c r="D27" s="64">
        <f t="shared" ref="D27:I27" si="5">SUM(D6:D26)</f>
        <v>139009</v>
      </c>
      <c r="E27" s="66">
        <f t="shared" si="5"/>
        <v>947874</v>
      </c>
      <c r="F27" s="63">
        <f t="shared" si="5"/>
        <v>264619</v>
      </c>
      <c r="G27" s="56">
        <f t="shared" si="5"/>
        <v>180166</v>
      </c>
      <c r="H27" s="56">
        <f t="shared" si="5"/>
        <v>244445</v>
      </c>
      <c r="I27" s="56">
        <f t="shared" si="5"/>
        <v>258644</v>
      </c>
      <c r="J27" s="60">
        <f>E27/B27</f>
        <v>0.73675873229561939</v>
      </c>
      <c r="K27" s="17">
        <f>SUM(K6:K26)</f>
        <v>3769</v>
      </c>
      <c r="L27" s="17">
        <f>SUM(L6:L26)</f>
        <v>312552</v>
      </c>
      <c r="M27" s="16">
        <f>L27/B27</f>
        <v>0.24293884556012765</v>
      </c>
      <c r="N27" s="17">
        <f>SUM(N6:N26)</f>
        <v>16375</v>
      </c>
      <c r="O27" s="17">
        <f>SUM(O6:O26)</f>
        <v>26120</v>
      </c>
      <c r="P27" s="16">
        <f>O27/B27</f>
        <v>2.0302422144252905E-2</v>
      </c>
    </row>
    <row r="28" spans="1:44" x14ac:dyDescent="0.25">
      <c r="A28" s="42" t="s">
        <v>45</v>
      </c>
      <c r="B28" s="5"/>
      <c r="C28" s="5"/>
      <c r="D28" s="5"/>
    </row>
    <row r="29" spans="1:44" x14ac:dyDescent="0.25">
      <c r="B29" s="5"/>
      <c r="C29" s="5"/>
      <c r="D29" s="5"/>
    </row>
    <row r="30" spans="1:44" x14ac:dyDescent="0.25">
      <c r="B30" s="5"/>
      <c r="C30" s="5"/>
      <c r="D30" s="5"/>
      <c r="L30" s="40"/>
    </row>
    <row r="31" spans="1:44" x14ac:dyDescent="0.25">
      <c r="B31" s="5"/>
      <c r="C31" s="5"/>
      <c r="D31" s="5"/>
    </row>
    <row r="32" spans="1:44" x14ac:dyDescent="0.25">
      <c r="B32" s="5"/>
      <c r="C32" s="5"/>
      <c r="D32" s="5"/>
    </row>
    <row r="33" spans="2:4" x14ac:dyDescent="0.25">
      <c r="B33" s="5"/>
      <c r="C33" s="5"/>
      <c r="D33" s="5"/>
    </row>
    <row r="34" spans="2:4" x14ac:dyDescent="0.25">
      <c r="B34" s="5"/>
      <c r="C34" s="5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  <row r="38" spans="2:4" x14ac:dyDescent="0.25">
      <c r="B38" s="5"/>
      <c r="C38" s="5"/>
      <c r="D38" s="5"/>
    </row>
    <row r="39" spans="2:4" x14ac:dyDescent="0.25">
      <c r="B39" s="5"/>
      <c r="C39" s="5"/>
      <c r="D39" s="5"/>
    </row>
    <row r="40" spans="2:4" x14ac:dyDescent="0.25">
      <c r="B40" s="5"/>
      <c r="C40" s="5"/>
      <c r="D40" s="5"/>
    </row>
    <row r="41" spans="2:4" x14ac:dyDescent="0.25">
      <c r="B41" s="5"/>
      <c r="C41" s="5"/>
      <c r="D41" s="5"/>
    </row>
    <row r="42" spans="2:4" x14ac:dyDescent="0.25">
      <c r="B42" s="5"/>
      <c r="C42" s="5"/>
      <c r="D42" s="5"/>
    </row>
    <row r="43" spans="2:4" x14ac:dyDescent="0.25">
      <c r="B43" s="5"/>
      <c r="C43" s="5"/>
      <c r="D43" s="5"/>
    </row>
    <row r="44" spans="2:4" x14ac:dyDescent="0.25">
      <c r="B44" s="5"/>
      <c r="C44" s="5"/>
      <c r="D44" s="5"/>
    </row>
    <row r="45" spans="2:4" x14ac:dyDescent="0.25">
      <c r="B45" s="5"/>
      <c r="C45" s="5"/>
      <c r="D45" s="5"/>
    </row>
    <row r="46" spans="2:4" x14ac:dyDescent="0.25">
      <c r="B46" s="5"/>
      <c r="C46" s="5"/>
      <c r="D46" s="5"/>
    </row>
    <row r="47" spans="2:4" x14ac:dyDescent="0.25">
      <c r="B47" s="5"/>
      <c r="C47" s="5"/>
      <c r="D47" s="5"/>
    </row>
    <row r="48" spans="2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4" x14ac:dyDescent="0.25">
      <c r="B65" s="5"/>
      <c r="C65" s="5"/>
      <c r="D65" s="5"/>
    </row>
    <row r="66" spans="2:4" x14ac:dyDescent="0.25">
      <c r="B66" s="5"/>
      <c r="C66" s="5"/>
      <c r="D66" s="5"/>
    </row>
  </sheetData>
  <mergeCells count="12">
    <mergeCell ref="L4:L5"/>
    <mergeCell ref="M4:M5"/>
    <mergeCell ref="N4:N5"/>
    <mergeCell ref="O4:O5"/>
    <mergeCell ref="P4:P5"/>
    <mergeCell ref="K4:K5"/>
    <mergeCell ref="A4:A5"/>
    <mergeCell ref="B4:B5"/>
    <mergeCell ref="D4:D5"/>
    <mergeCell ref="J4:J5"/>
    <mergeCell ref="C4:C5"/>
    <mergeCell ref="E4:I4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5"/>
  <sheetViews>
    <sheetView zoomScaleNormal="100" workbookViewId="0">
      <selection activeCell="C2" sqref="C2"/>
    </sheetView>
  </sheetViews>
  <sheetFormatPr defaultRowHeight="15" x14ac:dyDescent="0.25"/>
  <cols>
    <col min="1" max="1" width="18.42578125" customWidth="1"/>
    <col min="2" max="2" width="10.140625" bestFit="1" customWidth="1"/>
    <col min="3" max="4" width="10.7109375" customWidth="1"/>
    <col min="5" max="5" width="10" customWidth="1"/>
    <col min="6" max="6" width="7.85546875" customWidth="1"/>
    <col min="7" max="7" width="8.140625" customWidth="1"/>
    <col min="8" max="8" width="8.7109375" customWidth="1"/>
    <col min="9" max="9" width="11" customWidth="1"/>
    <col min="10" max="10" width="11.42578125" customWidth="1"/>
    <col min="11" max="11" width="10.5703125" customWidth="1"/>
    <col min="12" max="12" width="13.140625" customWidth="1"/>
    <col min="13" max="15" width="10.5703125" customWidth="1"/>
  </cols>
  <sheetData>
    <row r="2" spans="1:39" x14ac:dyDescent="0.25">
      <c r="C2" s="19"/>
      <c r="D2" s="19"/>
      <c r="E2" s="19"/>
      <c r="F2" s="19"/>
      <c r="G2" s="19"/>
      <c r="H2" s="19"/>
      <c r="I2" s="19"/>
    </row>
    <row r="3" spans="1:39" s="19" customFormat="1" ht="15" customHeight="1" x14ac:dyDescent="0.25">
      <c r="A3" s="114" t="s">
        <v>0</v>
      </c>
      <c r="B3" s="116" t="s">
        <v>40</v>
      </c>
      <c r="C3" s="106" t="s">
        <v>30</v>
      </c>
      <c r="D3" s="107" t="s">
        <v>2</v>
      </c>
      <c r="E3" s="107"/>
      <c r="F3" s="107"/>
      <c r="G3" s="107"/>
      <c r="H3" s="107"/>
      <c r="I3" s="108" t="s">
        <v>41</v>
      </c>
      <c r="J3" s="113" t="s">
        <v>31</v>
      </c>
      <c r="K3" s="109" t="s">
        <v>32</v>
      </c>
      <c r="L3" s="110" t="s">
        <v>42</v>
      </c>
      <c r="M3" s="111" t="s">
        <v>33</v>
      </c>
      <c r="N3" s="112" t="s">
        <v>34</v>
      </c>
      <c r="O3" s="105" t="s">
        <v>43</v>
      </c>
    </row>
    <row r="4" spans="1:39" s="1" customFormat="1" ht="56.25" customHeight="1" x14ac:dyDescent="0.25">
      <c r="A4" s="115"/>
      <c r="B4" s="117"/>
      <c r="C4" s="106"/>
      <c r="D4" s="71" t="s">
        <v>4</v>
      </c>
      <c r="E4" s="72" t="s">
        <v>5</v>
      </c>
      <c r="F4" s="72" t="s">
        <v>6</v>
      </c>
      <c r="G4" s="72" t="s">
        <v>7</v>
      </c>
      <c r="H4" s="72" t="s">
        <v>8</v>
      </c>
      <c r="I4" s="108"/>
      <c r="J4" s="113"/>
      <c r="K4" s="109"/>
      <c r="L4" s="110"/>
      <c r="M4" s="111"/>
      <c r="N4" s="112"/>
      <c r="O4" s="105"/>
    </row>
    <row r="5" spans="1:39" s="1" customFormat="1" x14ac:dyDescent="0.25">
      <c r="A5" s="73" t="s">
        <v>9</v>
      </c>
      <c r="B5" s="75">
        <v>72578</v>
      </c>
      <c r="C5" s="74">
        <v>9258</v>
      </c>
      <c r="D5" s="70">
        <v>63044</v>
      </c>
      <c r="E5" s="61">
        <v>13377</v>
      </c>
      <c r="F5" s="61">
        <v>13775</v>
      </c>
      <c r="G5" s="61">
        <v>17762</v>
      </c>
      <c r="H5" s="61">
        <v>18130</v>
      </c>
      <c r="I5" s="80">
        <v>0.86863787924715474</v>
      </c>
      <c r="J5" s="77">
        <v>185</v>
      </c>
      <c r="K5" s="21">
        <v>8857</v>
      </c>
      <c r="L5" s="80">
        <v>0.12203422524732012</v>
      </c>
      <c r="M5" s="24">
        <v>954</v>
      </c>
      <c r="N5" s="25">
        <v>677</v>
      </c>
      <c r="O5" s="69">
        <v>9.3278955055250898E-3</v>
      </c>
    </row>
    <row r="6" spans="1:39" s="3" customFormat="1" x14ac:dyDescent="0.25">
      <c r="A6" s="73" t="s">
        <v>28</v>
      </c>
      <c r="B6" s="76">
        <v>33559</v>
      </c>
      <c r="C6" s="74">
        <v>3547</v>
      </c>
      <c r="D6" s="70">
        <v>28768</v>
      </c>
      <c r="E6" s="61">
        <v>4360</v>
      </c>
      <c r="F6" s="61">
        <v>7396</v>
      </c>
      <c r="G6" s="61">
        <v>9176</v>
      </c>
      <c r="H6" s="61">
        <v>7836</v>
      </c>
      <c r="I6" s="80">
        <v>0.85723650883518576</v>
      </c>
      <c r="J6" s="78">
        <v>110</v>
      </c>
      <c r="K6" s="26">
        <v>4368</v>
      </c>
      <c r="L6" s="80">
        <v>0.13015882475639917</v>
      </c>
      <c r="M6" s="23">
        <v>344</v>
      </c>
      <c r="N6" s="22">
        <v>423</v>
      </c>
      <c r="O6" s="69">
        <v>1.260466640841503E-2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4" customFormat="1" x14ac:dyDescent="0.25">
      <c r="A7" s="73" t="s">
        <v>13</v>
      </c>
      <c r="B7" s="76">
        <v>52759</v>
      </c>
      <c r="C7" s="74">
        <v>4276</v>
      </c>
      <c r="D7" s="70">
        <v>43889</v>
      </c>
      <c r="E7" s="61">
        <v>11865</v>
      </c>
      <c r="F7" s="61">
        <v>9427</v>
      </c>
      <c r="G7" s="61">
        <v>12782</v>
      </c>
      <c r="H7" s="61">
        <v>9815</v>
      </c>
      <c r="I7" s="80">
        <v>0.83187702572073008</v>
      </c>
      <c r="J7" s="79">
        <v>145</v>
      </c>
      <c r="K7" s="20">
        <v>8227</v>
      </c>
      <c r="L7" s="80">
        <v>0.15593548020242992</v>
      </c>
      <c r="M7" s="23">
        <v>513</v>
      </c>
      <c r="N7" s="22">
        <v>643</v>
      </c>
      <c r="O7" s="69">
        <v>1.218749407683997E-2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3" customFormat="1" x14ac:dyDescent="0.25">
      <c r="A8" s="73" t="s">
        <v>26</v>
      </c>
      <c r="B8" s="76">
        <v>60763</v>
      </c>
      <c r="C8" s="74">
        <v>11402</v>
      </c>
      <c r="D8" s="70">
        <v>49082</v>
      </c>
      <c r="E8" s="61">
        <v>9245</v>
      </c>
      <c r="F8" s="61">
        <v>9205</v>
      </c>
      <c r="G8" s="61">
        <v>12769</v>
      </c>
      <c r="H8" s="61">
        <v>17863</v>
      </c>
      <c r="I8" s="80">
        <v>0.80776130210819086</v>
      </c>
      <c r="J8" s="79">
        <v>224</v>
      </c>
      <c r="K8" s="20">
        <v>10849</v>
      </c>
      <c r="L8" s="80">
        <v>0.17854615473232066</v>
      </c>
      <c r="M8" s="24">
        <v>956</v>
      </c>
      <c r="N8" s="25">
        <v>832</v>
      </c>
      <c r="O8" s="69">
        <v>1.3692543159488504E-2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4" customFormat="1" x14ac:dyDescent="0.25">
      <c r="A9" s="73" t="s">
        <v>10</v>
      </c>
      <c r="B9" s="75">
        <v>27151</v>
      </c>
      <c r="C9" s="74">
        <v>2459</v>
      </c>
      <c r="D9" s="70">
        <v>21356</v>
      </c>
      <c r="E9" s="61">
        <v>2602</v>
      </c>
      <c r="F9" s="61">
        <v>6977</v>
      </c>
      <c r="G9" s="61">
        <v>6301</v>
      </c>
      <c r="H9" s="61">
        <v>5476</v>
      </c>
      <c r="I9" s="80">
        <v>0.78656403079076276</v>
      </c>
      <c r="J9" s="78">
        <v>137</v>
      </c>
      <c r="K9" s="26">
        <v>5454</v>
      </c>
      <c r="L9" s="80">
        <v>0.20087657913152371</v>
      </c>
      <c r="M9" s="24">
        <v>363</v>
      </c>
      <c r="N9" s="25">
        <v>341</v>
      </c>
      <c r="O9" s="69">
        <v>1.2559390077713528E-2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42" t="s">
        <v>47</v>
      </c>
      <c r="B10" s="5"/>
      <c r="C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8"/>
      <c r="B11" s="9"/>
      <c r="C11" s="9"/>
      <c r="D11" s="10"/>
      <c r="E11" s="10"/>
      <c r="F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83" t="s">
        <v>46</v>
      </c>
      <c r="B12" s="13"/>
      <c r="C12" s="9"/>
      <c r="D12" s="10"/>
      <c r="E12" s="10"/>
      <c r="F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6"/>
      <c r="B13" s="5"/>
      <c r="C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6"/>
      <c r="B14" s="5"/>
      <c r="C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6"/>
      <c r="B15" s="5"/>
      <c r="C15" s="5"/>
    </row>
    <row r="16" spans="1:39" x14ac:dyDescent="0.25">
      <c r="A16" s="6"/>
      <c r="B16" s="5"/>
      <c r="C16" s="5"/>
    </row>
    <row r="17" spans="1:10" x14ac:dyDescent="0.25">
      <c r="A17" s="6"/>
      <c r="B17" s="5"/>
      <c r="C17" s="5"/>
    </row>
    <row r="18" spans="1:10" x14ac:dyDescent="0.25">
      <c r="A18" s="6"/>
      <c r="B18" s="5"/>
      <c r="C18" s="5"/>
    </row>
    <row r="19" spans="1:10" x14ac:dyDescent="0.25">
      <c r="A19" s="6"/>
      <c r="B19" s="5"/>
      <c r="C19" s="5"/>
    </row>
    <row r="20" spans="1:10" x14ac:dyDescent="0.25">
      <c r="A20" s="6"/>
      <c r="B20" s="5"/>
      <c r="C20" s="5"/>
      <c r="J20" s="19"/>
    </row>
    <row r="21" spans="1:10" x14ac:dyDescent="0.25">
      <c r="A21" s="6"/>
      <c r="B21" s="5"/>
      <c r="C21" s="5"/>
      <c r="J21" s="19"/>
    </row>
    <row r="22" spans="1:10" ht="15.75" customHeight="1" x14ac:dyDescent="0.25">
      <c r="A22" s="6"/>
      <c r="B22" s="5"/>
      <c r="C22" s="5"/>
      <c r="J22" s="19"/>
    </row>
    <row r="23" spans="1:10" x14ac:dyDescent="0.25">
      <c r="A23" s="6"/>
      <c r="B23" s="5"/>
      <c r="C23" s="5"/>
      <c r="J23" s="19"/>
    </row>
    <row r="24" spans="1:10" x14ac:dyDescent="0.25">
      <c r="A24" s="6"/>
      <c r="B24" s="5"/>
      <c r="C24" s="5"/>
      <c r="J24" s="19"/>
    </row>
    <row r="25" spans="1:10" ht="12.75" customHeight="1" x14ac:dyDescent="0.25">
      <c r="A25" s="6"/>
      <c r="B25" s="5"/>
      <c r="C25" s="5"/>
      <c r="J25" s="19"/>
    </row>
    <row r="26" spans="1:10" s="12" customFormat="1" ht="12.75" customHeight="1" x14ac:dyDescent="0.25">
      <c r="A26" s="5"/>
      <c r="B26" s="5"/>
      <c r="C26" s="5"/>
      <c r="J26" s="19"/>
    </row>
    <row r="28" spans="1:10" ht="14.25" customHeight="1" x14ac:dyDescent="0.25">
      <c r="A28" s="68" t="s">
        <v>50</v>
      </c>
      <c r="B28" s="5"/>
      <c r="C28" s="5"/>
    </row>
    <row r="29" spans="1:10" s="12" customFormat="1" ht="14.25" customHeight="1" x14ac:dyDescent="0.25"/>
    <row r="30" spans="1:10" x14ac:dyDescent="0.25">
      <c r="A30" s="12"/>
      <c r="B30" s="12"/>
      <c r="C30" s="12"/>
      <c r="D30" s="12"/>
      <c r="E30" s="12"/>
      <c r="F30" s="12"/>
      <c r="G30" s="12"/>
      <c r="H30" s="12"/>
      <c r="I30" s="12"/>
    </row>
    <row r="31" spans="1:10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0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2"/>
    </row>
  </sheetData>
  <mergeCells count="11">
    <mergeCell ref="A3:A4"/>
    <mergeCell ref="B3:B4"/>
    <mergeCell ref="O3:O4"/>
    <mergeCell ref="C3:C4"/>
    <mergeCell ref="D3:H3"/>
    <mergeCell ref="I3:I4"/>
    <mergeCell ref="K3:K4"/>
    <mergeCell ref="L3:L4"/>
    <mergeCell ref="M3:M4"/>
    <mergeCell ref="N3:N4"/>
    <mergeCell ref="J3:J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29"/>
  <sheetViews>
    <sheetView zoomScaleNormal="100" workbookViewId="0">
      <selection activeCell="A12" sqref="A12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12.28515625" customWidth="1"/>
    <col min="5" max="5" width="9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11.85546875" customWidth="1"/>
    <col min="11" max="12" width="11.5703125" customWidth="1"/>
    <col min="13" max="13" width="11.28515625" customWidth="1"/>
    <col min="14" max="14" width="13" customWidth="1"/>
    <col min="15" max="15" width="13.28515625" customWidth="1"/>
  </cols>
  <sheetData>
    <row r="2" spans="1:62" x14ac:dyDescent="0.25">
      <c r="B2" s="19"/>
      <c r="E2" s="19"/>
      <c r="F2" s="19"/>
      <c r="G2" s="19"/>
      <c r="H2" s="19"/>
      <c r="I2" s="19"/>
      <c r="J2" s="19"/>
      <c r="K2" s="19"/>
      <c r="L2" s="19"/>
      <c r="M2" s="19"/>
    </row>
    <row r="3" spans="1:62" s="19" customFormat="1" ht="15.75" customHeight="1" x14ac:dyDescent="0.25">
      <c r="A3" s="114" t="s">
        <v>0</v>
      </c>
      <c r="B3" s="116" t="s">
        <v>40</v>
      </c>
      <c r="C3" s="106" t="s">
        <v>30</v>
      </c>
      <c r="D3" s="107" t="s">
        <v>2</v>
      </c>
      <c r="E3" s="107"/>
      <c r="F3" s="107"/>
      <c r="G3" s="107"/>
      <c r="H3" s="107"/>
      <c r="I3" s="108" t="s">
        <v>41</v>
      </c>
      <c r="J3" s="113" t="s">
        <v>31</v>
      </c>
      <c r="K3" s="109" t="s">
        <v>32</v>
      </c>
      <c r="L3" s="110" t="s">
        <v>42</v>
      </c>
      <c r="M3" s="111" t="s">
        <v>33</v>
      </c>
      <c r="N3" s="112" t="s">
        <v>34</v>
      </c>
      <c r="O3" s="105" t="s">
        <v>43</v>
      </c>
    </row>
    <row r="4" spans="1:62" s="1" customFormat="1" ht="55.5" customHeight="1" x14ac:dyDescent="0.25">
      <c r="A4" s="115"/>
      <c r="B4" s="117"/>
      <c r="C4" s="106"/>
      <c r="D4" s="71" t="s">
        <v>4</v>
      </c>
      <c r="E4" s="72" t="s">
        <v>5</v>
      </c>
      <c r="F4" s="72" t="s">
        <v>6</v>
      </c>
      <c r="G4" s="72" t="s">
        <v>7</v>
      </c>
      <c r="H4" s="72" t="s">
        <v>8</v>
      </c>
      <c r="I4" s="108"/>
      <c r="J4" s="113"/>
      <c r="K4" s="109"/>
      <c r="L4" s="110"/>
      <c r="M4" s="111"/>
      <c r="N4" s="112"/>
      <c r="O4" s="105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</row>
    <row r="5" spans="1:62" s="3" customFormat="1" x14ac:dyDescent="0.25">
      <c r="A5" s="73" t="s">
        <v>17</v>
      </c>
      <c r="B5" s="75">
        <v>8391</v>
      </c>
      <c r="C5" s="74">
        <v>968</v>
      </c>
      <c r="D5" s="70">
        <v>4693</v>
      </c>
      <c r="E5" s="61">
        <v>81</v>
      </c>
      <c r="F5" s="61">
        <v>756</v>
      </c>
      <c r="G5" s="61">
        <v>2003</v>
      </c>
      <c r="H5" s="61">
        <v>1853</v>
      </c>
      <c r="I5" s="80">
        <v>0.55928971517101655</v>
      </c>
      <c r="J5" s="77">
        <v>89</v>
      </c>
      <c r="K5" s="21">
        <v>3500</v>
      </c>
      <c r="L5" s="80">
        <v>0.4171135740674532</v>
      </c>
      <c r="M5" s="24">
        <v>208</v>
      </c>
      <c r="N5" s="25">
        <v>198</v>
      </c>
      <c r="O5" s="69">
        <v>2.359671076153021E-2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s="4" customFormat="1" x14ac:dyDescent="0.25">
      <c r="A6" s="73" t="s">
        <v>19</v>
      </c>
      <c r="B6" s="76">
        <v>12977</v>
      </c>
      <c r="C6" s="74">
        <v>979</v>
      </c>
      <c r="D6" s="70">
        <v>8567</v>
      </c>
      <c r="E6" s="61">
        <v>2005</v>
      </c>
      <c r="F6" s="61">
        <v>2071</v>
      </c>
      <c r="G6" s="61">
        <v>2179</v>
      </c>
      <c r="H6" s="61">
        <v>2312</v>
      </c>
      <c r="I6" s="80">
        <v>0.66016798951991984</v>
      </c>
      <c r="J6" s="78">
        <v>77</v>
      </c>
      <c r="K6" s="26">
        <v>4029</v>
      </c>
      <c r="L6" s="80">
        <v>0.31047237420050861</v>
      </c>
      <c r="M6" s="23">
        <v>252</v>
      </c>
      <c r="N6" s="22">
        <v>381</v>
      </c>
      <c r="O6" s="69">
        <v>2.9359636279571551E-2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</row>
    <row r="7" spans="1:62" s="3" customFormat="1" x14ac:dyDescent="0.25">
      <c r="A7" s="73" t="s">
        <v>23</v>
      </c>
      <c r="B7" s="76">
        <v>19147</v>
      </c>
      <c r="C7" s="74">
        <v>2653</v>
      </c>
      <c r="D7" s="70">
        <v>12336</v>
      </c>
      <c r="E7" s="61">
        <v>781</v>
      </c>
      <c r="F7" s="61">
        <v>2663</v>
      </c>
      <c r="G7" s="61">
        <v>4552</v>
      </c>
      <c r="H7" s="61">
        <v>4340</v>
      </c>
      <c r="I7" s="80">
        <v>0.64427847704601238</v>
      </c>
      <c r="J7" s="79">
        <v>119</v>
      </c>
      <c r="K7" s="20">
        <v>5913</v>
      </c>
      <c r="L7" s="80">
        <v>0.30882122525722044</v>
      </c>
      <c r="M7" s="23">
        <v>440</v>
      </c>
      <c r="N7" s="22">
        <v>898</v>
      </c>
      <c r="O7" s="69">
        <v>4.6900297696767117E-2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4" customFormat="1" x14ac:dyDescent="0.25">
      <c r="A8" s="73" t="s">
        <v>18</v>
      </c>
      <c r="B8" s="76">
        <v>13244</v>
      </c>
      <c r="C8" s="74">
        <v>1222</v>
      </c>
      <c r="D8" s="70">
        <v>9105</v>
      </c>
      <c r="E8" s="61">
        <v>665</v>
      </c>
      <c r="F8" s="61">
        <v>1936</v>
      </c>
      <c r="G8" s="61">
        <v>3715</v>
      </c>
      <c r="H8" s="61">
        <v>2789</v>
      </c>
      <c r="I8" s="80">
        <v>0.68748112352763513</v>
      </c>
      <c r="J8" s="79">
        <v>84</v>
      </c>
      <c r="K8" s="20">
        <v>3734</v>
      </c>
      <c r="L8" s="80">
        <v>0.28193899124131683</v>
      </c>
      <c r="M8" s="24">
        <v>230</v>
      </c>
      <c r="N8" s="25">
        <v>405</v>
      </c>
      <c r="O8" s="69">
        <v>3.0579885231048022E-2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</row>
    <row r="9" spans="1:62" s="3" customFormat="1" x14ac:dyDescent="0.25">
      <c r="A9" s="73" t="s">
        <v>29</v>
      </c>
      <c r="B9" s="75">
        <v>524453</v>
      </c>
      <c r="C9" s="74">
        <v>46347</v>
      </c>
      <c r="D9" s="70">
        <v>369080</v>
      </c>
      <c r="E9" s="61">
        <v>155043</v>
      </c>
      <c r="F9" s="61">
        <v>64586</v>
      </c>
      <c r="G9" s="61">
        <v>72905</v>
      </c>
      <c r="H9" s="61">
        <v>76546</v>
      </c>
      <c r="I9" s="80">
        <v>0.70374275673892606</v>
      </c>
      <c r="J9" s="78">
        <v>561</v>
      </c>
      <c r="K9" s="26">
        <v>146179</v>
      </c>
      <c r="L9" s="80">
        <v>0.27872659704492109</v>
      </c>
      <c r="M9" s="24">
        <v>4580</v>
      </c>
      <c r="N9" s="25">
        <v>9194</v>
      </c>
      <c r="O9" s="69">
        <v>1.7530646216152829E-2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</row>
    <row r="10" spans="1:62" x14ac:dyDescent="0.25">
      <c r="A10" s="42" t="s">
        <v>47</v>
      </c>
      <c r="B10" s="5"/>
      <c r="C10" s="5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s="12" customFormat="1" x14ac:dyDescent="0.25">
      <c r="A11" s="5"/>
      <c r="B11" s="5"/>
      <c r="C11" s="5"/>
      <c r="K11" s="40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</row>
    <row r="12" spans="1:62" x14ac:dyDescent="0.25">
      <c r="A12" s="41" t="s">
        <v>48</v>
      </c>
      <c r="B12" s="7"/>
      <c r="C12" s="5"/>
      <c r="H12" s="14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</row>
    <row r="13" spans="1:62" x14ac:dyDescent="0.25">
      <c r="A13" s="6"/>
      <c r="B13" s="5"/>
      <c r="C13" s="5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</row>
    <row r="14" spans="1:62" x14ac:dyDescent="0.25">
      <c r="A14" s="6"/>
      <c r="B14" s="5"/>
      <c r="C14" s="5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</row>
    <row r="15" spans="1:62" x14ac:dyDescent="0.25">
      <c r="A15" s="6"/>
      <c r="B15" s="5"/>
      <c r="C15" s="5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1:62" x14ac:dyDescent="0.25">
      <c r="A16" s="6"/>
      <c r="B16" s="5"/>
      <c r="C16" s="5"/>
    </row>
    <row r="17" spans="1:16" ht="29.25" customHeight="1" x14ac:dyDescent="0.25">
      <c r="A17" s="6"/>
      <c r="B17" s="5"/>
      <c r="C17" s="5"/>
      <c r="J17" s="19"/>
      <c r="K17" s="19"/>
      <c r="L17" s="19"/>
      <c r="M17" s="19"/>
      <c r="N17" s="19"/>
      <c r="O17" s="19"/>
    </row>
    <row r="18" spans="1:16" x14ac:dyDescent="0.25">
      <c r="A18" s="6"/>
      <c r="B18" s="5"/>
      <c r="C18" s="5"/>
      <c r="J18" s="19"/>
      <c r="K18" s="19"/>
      <c r="L18" s="19"/>
      <c r="M18" s="19"/>
      <c r="N18" s="19"/>
      <c r="O18" s="19"/>
    </row>
    <row r="19" spans="1:16" x14ac:dyDescent="0.25">
      <c r="A19" s="6"/>
      <c r="B19" s="5"/>
      <c r="C19" s="5"/>
      <c r="J19" s="19"/>
      <c r="K19" s="19"/>
      <c r="L19" s="19"/>
      <c r="M19" s="19"/>
      <c r="N19" s="19"/>
      <c r="O19" s="19"/>
    </row>
    <row r="20" spans="1:16" x14ac:dyDescent="0.25">
      <c r="A20" s="6"/>
      <c r="B20" s="5"/>
      <c r="C20" s="5"/>
      <c r="J20" s="19"/>
      <c r="K20" s="19"/>
      <c r="L20" s="19"/>
      <c r="M20" s="19"/>
      <c r="N20" s="19"/>
      <c r="O20" s="19"/>
    </row>
    <row r="21" spans="1:16" x14ac:dyDescent="0.25">
      <c r="A21" s="6"/>
      <c r="B21" s="5"/>
      <c r="C21" s="5"/>
      <c r="J21" s="19"/>
      <c r="K21" s="19"/>
      <c r="L21" s="19"/>
      <c r="M21" s="19"/>
      <c r="N21" s="19"/>
      <c r="O21" s="19"/>
    </row>
    <row r="22" spans="1:16" x14ac:dyDescent="0.25">
      <c r="A22" s="6"/>
      <c r="B22" s="5"/>
      <c r="C22" s="5"/>
      <c r="J22" s="19"/>
      <c r="K22" s="19"/>
      <c r="L22" s="19"/>
      <c r="M22" s="19"/>
      <c r="N22" s="19"/>
      <c r="O22" s="19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B27" s="5"/>
      <c r="C27" s="5"/>
    </row>
    <row r="28" spans="1:16" x14ac:dyDescent="0.25">
      <c r="A28" s="68" t="s">
        <v>50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</sheetData>
  <sortState ref="A32:BF52">
    <sortCondition descending="1" ref="M32:M52"/>
  </sortState>
  <mergeCells count="11">
    <mergeCell ref="A3:A4"/>
    <mergeCell ref="B3:B4"/>
    <mergeCell ref="C3:C4"/>
    <mergeCell ref="D3:H3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zoomScaleNormal="100" workbookViewId="0">
      <selection activeCell="A12" sqref="A12"/>
    </sheetView>
  </sheetViews>
  <sheetFormatPr defaultRowHeight="15" x14ac:dyDescent="0.25"/>
  <cols>
    <col min="1" max="1" width="22" customWidth="1"/>
    <col min="2" max="2" width="11.85546875" customWidth="1"/>
    <col min="3" max="3" width="11.140625" customWidth="1"/>
    <col min="4" max="4" width="14.140625" customWidth="1"/>
    <col min="5" max="5" width="7.7109375" customWidth="1"/>
    <col min="6" max="8" width="6.5703125" bestFit="1" customWidth="1"/>
    <col min="9" max="9" width="9.5703125" customWidth="1"/>
    <col min="10" max="10" width="12.42578125" customWidth="1"/>
    <col min="11" max="11" width="11.85546875" customWidth="1"/>
    <col min="12" max="12" width="12.85546875" customWidth="1"/>
    <col min="13" max="13" width="11.7109375" customWidth="1"/>
    <col min="14" max="14" width="13.140625" customWidth="1"/>
    <col min="15" max="15" width="12.28515625" customWidth="1"/>
    <col min="16" max="16" width="14.140625" customWidth="1"/>
  </cols>
  <sheetData>
    <row r="2" spans="1:16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s="19" customFormat="1" x14ac:dyDescent="0.25">
      <c r="A3" s="114" t="s">
        <v>0</v>
      </c>
      <c r="B3" s="116" t="s">
        <v>40</v>
      </c>
      <c r="C3" s="106" t="s">
        <v>30</v>
      </c>
      <c r="D3" s="107" t="s">
        <v>2</v>
      </c>
      <c r="E3" s="107"/>
      <c r="F3" s="107"/>
      <c r="G3" s="107"/>
      <c r="H3" s="107"/>
      <c r="I3" s="108" t="s">
        <v>41</v>
      </c>
      <c r="J3" s="113" t="s">
        <v>31</v>
      </c>
      <c r="K3" s="109" t="s">
        <v>32</v>
      </c>
      <c r="L3" s="110" t="s">
        <v>42</v>
      </c>
      <c r="M3" s="111" t="s">
        <v>33</v>
      </c>
      <c r="N3" s="112" t="s">
        <v>34</v>
      </c>
      <c r="O3" s="105" t="s">
        <v>43</v>
      </c>
    </row>
    <row r="4" spans="1:16" s="1" customFormat="1" ht="42.75" customHeight="1" x14ac:dyDescent="0.25">
      <c r="A4" s="122"/>
      <c r="B4" s="123"/>
      <c r="C4" s="124"/>
      <c r="D4" s="43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25"/>
      <c r="J4" s="119"/>
      <c r="K4" s="98"/>
      <c r="L4" s="120"/>
      <c r="M4" s="121"/>
      <c r="N4" s="103"/>
      <c r="O4" s="118"/>
    </row>
    <row r="5" spans="1:16" s="3" customFormat="1" x14ac:dyDescent="0.25">
      <c r="A5" s="73" t="s">
        <v>23</v>
      </c>
      <c r="B5" s="75">
        <v>19147</v>
      </c>
      <c r="C5" s="74">
        <v>2653</v>
      </c>
      <c r="D5" s="70">
        <v>12336</v>
      </c>
      <c r="E5" s="61">
        <v>781</v>
      </c>
      <c r="F5" s="61">
        <v>2663</v>
      </c>
      <c r="G5" s="61">
        <v>4552</v>
      </c>
      <c r="H5" s="61">
        <v>4340</v>
      </c>
      <c r="I5" s="80">
        <v>0.64427847704601238</v>
      </c>
      <c r="J5" s="78">
        <v>119</v>
      </c>
      <c r="K5" s="26">
        <v>5913</v>
      </c>
      <c r="L5" s="80">
        <v>0.30882122525722044</v>
      </c>
      <c r="M5" s="23">
        <v>440</v>
      </c>
      <c r="N5" s="22">
        <v>898</v>
      </c>
      <c r="O5" s="69">
        <v>4.6900297696767117E-2</v>
      </c>
      <c r="P5" s="2"/>
    </row>
    <row r="6" spans="1:16" s="4" customFormat="1" x14ac:dyDescent="0.25">
      <c r="A6" s="73" t="s">
        <v>27</v>
      </c>
      <c r="B6" s="76">
        <v>27888</v>
      </c>
      <c r="C6" s="74">
        <v>4393</v>
      </c>
      <c r="D6" s="70">
        <v>19656</v>
      </c>
      <c r="E6" s="61">
        <v>2092</v>
      </c>
      <c r="F6" s="61">
        <v>3513</v>
      </c>
      <c r="G6" s="61">
        <v>6045</v>
      </c>
      <c r="H6" s="61">
        <v>8006</v>
      </c>
      <c r="I6" s="80">
        <v>0.70481927710843373</v>
      </c>
      <c r="J6" s="79">
        <v>161</v>
      </c>
      <c r="K6" s="20">
        <v>7248</v>
      </c>
      <c r="L6" s="80">
        <v>0.25989672977624784</v>
      </c>
      <c r="M6" s="24">
        <v>548</v>
      </c>
      <c r="N6" s="25">
        <v>984</v>
      </c>
      <c r="O6" s="69">
        <v>3.5283993115318414E-2</v>
      </c>
    </row>
    <row r="7" spans="1:16" s="3" customFormat="1" x14ac:dyDescent="0.25">
      <c r="A7" s="73" t="s">
        <v>11</v>
      </c>
      <c r="B7" s="75">
        <v>28863</v>
      </c>
      <c r="C7" s="74">
        <v>2325</v>
      </c>
      <c r="D7" s="70">
        <v>19938</v>
      </c>
      <c r="E7" s="61">
        <v>6621</v>
      </c>
      <c r="F7" s="61">
        <v>3040</v>
      </c>
      <c r="G7" s="61">
        <v>5073</v>
      </c>
      <c r="H7" s="61">
        <v>5204</v>
      </c>
      <c r="I7" s="80">
        <v>0.6907805841388629</v>
      </c>
      <c r="J7" s="79">
        <v>161</v>
      </c>
      <c r="K7" s="20">
        <v>7974</v>
      </c>
      <c r="L7" s="80">
        <v>0.2762706579357655</v>
      </c>
      <c r="M7" s="23">
        <v>511</v>
      </c>
      <c r="N7" s="22">
        <v>951</v>
      </c>
      <c r="O7" s="69">
        <v>3.294875792537158E-2</v>
      </c>
      <c r="P7" s="2"/>
    </row>
    <row r="8" spans="1:16" s="4" customFormat="1" x14ac:dyDescent="0.25">
      <c r="A8" s="73" t="s">
        <v>18</v>
      </c>
      <c r="B8" s="75">
        <v>13244</v>
      </c>
      <c r="C8" s="74">
        <v>1222</v>
      </c>
      <c r="D8" s="70">
        <v>9105</v>
      </c>
      <c r="E8" s="61">
        <v>665</v>
      </c>
      <c r="F8" s="61">
        <v>1936</v>
      </c>
      <c r="G8" s="61">
        <v>3715</v>
      </c>
      <c r="H8" s="61">
        <v>2789</v>
      </c>
      <c r="I8" s="80">
        <v>0.68748112352763513</v>
      </c>
      <c r="J8" s="79">
        <v>84</v>
      </c>
      <c r="K8" s="20">
        <v>3734</v>
      </c>
      <c r="L8" s="80">
        <v>0.28193899124131683</v>
      </c>
      <c r="M8" s="24">
        <v>230</v>
      </c>
      <c r="N8" s="25">
        <v>405</v>
      </c>
      <c r="O8" s="69">
        <v>3.0579885231048022E-2</v>
      </c>
    </row>
    <row r="9" spans="1:16" s="3" customFormat="1" x14ac:dyDescent="0.25">
      <c r="A9" s="73" t="s">
        <v>22</v>
      </c>
      <c r="B9" s="81">
        <v>60984</v>
      </c>
      <c r="C9" s="74">
        <v>5869</v>
      </c>
      <c r="D9" s="70">
        <v>42579</v>
      </c>
      <c r="E9" s="61">
        <v>7770</v>
      </c>
      <c r="F9" s="61">
        <v>9324</v>
      </c>
      <c r="G9" s="61">
        <v>13100</v>
      </c>
      <c r="H9" s="61">
        <v>12385</v>
      </c>
      <c r="I9" s="80">
        <v>0.69819952774498228</v>
      </c>
      <c r="J9" s="79">
        <v>248</v>
      </c>
      <c r="K9" s="20">
        <v>16560</v>
      </c>
      <c r="L9" s="80">
        <v>0.27154663518299882</v>
      </c>
      <c r="M9" s="23">
        <v>975</v>
      </c>
      <c r="N9" s="22">
        <v>1845</v>
      </c>
      <c r="O9" s="69">
        <v>3.025383707201889E-2</v>
      </c>
      <c r="P9" s="2"/>
    </row>
    <row r="10" spans="1:16" x14ac:dyDescent="0.25">
      <c r="A10" s="42" t="s">
        <v>47</v>
      </c>
      <c r="B10" s="5"/>
      <c r="C10" s="5"/>
    </row>
    <row r="11" spans="1:16" s="12" customFormat="1" x14ac:dyDescent="0.25">
      <c r="A11" s="82"/>
      <c r="B11" s="5"/>
      <c r="C11" s="5"/>
    </row>
    <row r="12" spans="1:16" x14ac:dyDescent="0.25">
      <c r="A12" s="41" t="s">
        <v>49</v>
      </c>
      <c r="B12" s="7"/>
      <c r="C12" s="5"/>
      <c r="I12" s="18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  <c r="K14" s="19"/>
      <c r="L14" s="19"/>
      <c r="M14" s="19"/>
      <c r="N14" s="19"/>
      <c r="O14" s="19"/>
    </row>
    <row r="15" spans="1:16" x14ac:dyDescent="0.25">
      <c r="A15" s="6"/>
      <c r="B15" s="5"/>
      <c r="C15" s="5"/>
      <c r="K15" s="19"/>
      <c r="L15" s="19"/>
      <c r="M15" s="19"/>
      <c r="N15" s="19"/>
      <c r="O15" s="19"/>
    </row>
    <row r="16" spans="1:16" x14ac:dyDescent="0.25">
      <c r="A16" s="6"/>
      <c r="B16" s="5"/>
      <c r="C16" s="5"/>
      <c r="J16" s="19"/>
      <c r="K16" s="19"/>
      <c r="L16" s="19"/>
      <c r="M16" s="19"/>
      <c r="N16" s="19"/>
      <c r="O16" s="19"/>
    </row>
    <row r="17" spans="1:16" x14ac:dyDescent="0.25">
      <c r="A17" s="6"/>
      <c r="B17" s="5"/>
      <c r="C17" s="5"/>
      <c r="J17" s="19"/>
      <c r="K17" s="19"/>
      <c r="L17" s="19"/>
      <c r="M17" s="19"/>
      <c r="N17" s="19"/>
      <c r="O17" s="19"/>
    </row>
    <row r="18" spans="1:16" x14ac:dyDescent="0.25">
      <c r="A18" s="6"/>
      <c r="B18" s="5"/>
      <c r="C18" s="5"/>
      <c r="J18" s="19"/>
      <c r="K18" s="19"/>
      <c r="L18" s="19"/>
      <c r="M18" s="19"/>
      <c r="N18" s="19"/>
      <c r="O18" s="19"/>
    </row>
    <row r="19" spans="1:16" x14ac:dyDescent="0.25">
      <c r="A19" s="6"/>
      <c r="B19" s="5"/>
      <c r="C19" s="5"/>
      <c r="J19" s="19"/>
      <c r="K19" s="19"/>
      <c r="L19" s="19"/>
      <c r="M19" s="19"/>
      <c r="N19" s="19"/>
      <c r="O19" s="19"/>
    </row>
    <row r="20" spans="1:16" x14ac:dyDescent="0.25">
      <c r="A20" s="6"/>
      <c r="B20" s="5"/>
      <c r="C20" s="5"/>
      <c r="J20" s="19"/>
      <c r="K20" s="19"/>
      <c r="L20" s="19"/>
      <c r="M20" s="19"/>
      <c r="N20" s="19"/>
      <c r="O20" s="19"/>
    </row>
    <row r="21" spans="1:16" x14ac:dyDescent="0.25">
      <c r="A21" s="6"/>
      <c r="B21" s="5"/>
      <c r="C21" s="5"/>
      <c r="J21" s="19"/>
      <c r="K21" s="19"/>
      <c r="L21" s="19"/>
      <c r="M21" s="19"/>
      <c r="N21" s="19"/>
      <c r="O21" s="19"/>
    </row>
    <row r="22" spans="1:16" x14ac:dyDescent="0.25">
      <c r="A22" s="6"/>
      <c r="B22" s="5"/>
      <c r="C22" s="5"/>
      <c r="J22" s="19"/>
      <c r="K22" s="19"/>
      <c r="L22" s="19"/>
      <c r="M22" s="19"/>
      <c r="N22" s="19"/>
      <c r="O22" s="19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A27" s="6"/>
      <c r="B27" s="5"/>
      <c r="C27" s="5"/>
    </row>
    <row r="28" spans="1:16" x14ac:dyDescent="0.25">
      <c r="B28" s="5"/>
      <c r="C28" s="5"/>
    </row>
    <row r="29" spans="1:16" x14ac:dyDescent="0.25">
      <c r="A29" s="68" t="s">
        <v>50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sortState ref="A32:BF52">
    <sortCondition descending="1" ref="P32:P52"/>
  </sortState>
  <mergeCells count="11">
    <mergeCell ref="A3:A4"/>
    <mergeCell ref="B3:B4"/>
    <mergeCell ref="C3:C4"/>
    <mergeCell ref="D3:H3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1_poduzetnici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korisnik</cp:lastModifiedBy>
  <dcterms:created xsi:type="dcterms:W3CDTF">2018-02-16T09:16:03Z</dcterms:created>
  <dcterms:modified xsi:type="dcterms:W3CDTF">2022-02-07T07:59:37Z</dcterms:modified>
</cp:coreProperties>
</file>