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010" windowHeight="7830" activeTab="5"/>
  </bookViews>
  <sheets>
    <sheet name="Tablica 1" sheetId="2" r:id="rId1"/>
    <sheet name="Tablica 2" sheetId="1" r:id="rId2"/>
    <sheet name="Tablica 3" sheetId="3" r:id="rId3"/>
    <sheet name="Tablica 4" sheetId="4" r:id="rId4"/>
    <sheet name="Grafikon 1 i 2" sheetId="6" r:id="rId5"/>
    <sheet name="Grafikon 3 " sheetId="7" r:id="rId6"/>
    <sheet name="Grafikon 4" sheetId="8" r:id="rId7"/>
  </sheets>
  <definedNames>
    <definedName name="OLE_LINK1" localSheetId="2">'Tablica 3'!#REF!</definedName>
    <definedName name="OLE_LINK2" localSheetId="3">'Tablica 4'!$A$3</definedName>
  </definedNames>
  <calcPr calcId="145621" refMode="R1C1"/>
</workbook>
</file>

<file path=xl/calcChain.xml><?xml version="1.0" encoding="utf-8"?>
<calcChain xmlns="http://schemas.openxmlformats.org/spreadsheetml/2006/main">
  <c r="G16" i="4" l="1"/>
  <c r="F16" i="4"/>
  <c r="E16" i="4"/>
  <c r="E55" i="8" l="1"/>
  <c r="D7" i="6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C11" i="6"/>
  <c r="C10" i="6"/>
  <c r="D10" i="6" s="1"/>
  <c r="F18" i="4" l="1"/>
  <c r="G18" i="4"/>
  <c r="E18" i="4"/>
  <c r="D11" i="6" l="1"/>
</calcChain>
</file>

<file path=xl/sharedStrings.xml><?xml version="1.0" encoding="utf-8"?>
<sst xmlns="http://schemas.openxmlformats.org/spreadsheetml/2006/main" count="170" uniqueCount="111">
  <si>
    <t>Naziv grada/općine</t>
  </si>
  <si>
    <t>Broj poduzetnika</t>
  </si>
  <si>
    <t>Broj zaposlenih</t>
  </si>
  <si>
    <t>Dobit razdoblja</t>
  </si>
  <si>
    <t>Gubitak razdoblja</t>
  </si>
  <si>
    <t>Neto dobit/gubitak</t>
  </si>
  <si>
    <t>Kastav/grad</t>
  </si>
  <si>
    <t>Kraljevica/grad</t>
  </si>
  <si>
    <t>Opatija/grad</t>
  </si>
  <si>
    <t>Rijeka/grad</t>
  </si>
  <si>
    <t>Čavle/općina</t>
  </si>
  <si>
    <t>Klana/općina</t>
  </si>
  <si>
    <t>Kostrena/općina</t>
  </si>
  <si>
    <t>Lovran/općina</t>
  </si>
  <si>
    <t>Mošćenička Draga/općina</t>
  </si>
  <si>
    <t>Viškovo/općina</t>
  </si>
  <si>
    <t>Ukupno poduzetnici UAR</t>
  </si>
  <si>
    <t>Opis</t>
  </si>
  <si>
    <t>Urbana aglomeracija Rijeka</t>
  </si>
  <si>
    <t>Primorsko-goranska županija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</si>
  <si>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</si>
  <si>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</si>
  <si>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</si>
  <si>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</si>
  <si>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</si>
  <si>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</si>
  <si>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</si>
  <si>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</si>
  <si>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</si>
  <si>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Naziv teritorijalne razine</t>
  </si>
  <si>
    <t>(u tis. kn)</t>
  </si>
  <si>
    <t xml:space="preserve">Gubitak razdoblja </t>
  </si>
  <si>
    <t>Neto dobit</t>
  </si>
  <si>
    <t>PGŽ</t>
  </si>
  <si>
    <t>UAR</t>
  </si>
  <si>
    <t>Grad Rijeka</t>
  </si>
  <si>
    <t>(iznosi u tisućama kuna)</t>
  </si>
  <si>
    <t>Rang</t>
  </si>
  <si>
    <t>OIB</t>
  </si>
  <si>
    <t>Naziv</t>
  </si>
  <si>
    <t>1.</t>
  </si>
  <si>
    <t>Rijeka</t>
  </si>
  <si>
    <t>2.</t>
  </si>
  <si>
    <t>Kastav</t>
  </si>
  <si>
    <t>3.</t>
  </si>
  <si>
    <t>4.</t>
  </si>
  <si>
    <t>5.</t>
  </si>
  <si>
    <t>6.</t>
  </si>
  <si>
    <t>Opatija</t>
  </si>
  <si>
    <t>7.</t>
  </si>
  <si>
    <t>8.</t>
  </si>
  <si>
    <t>9.</t>
  </si>
  <si>
    <t>10.</t>
  </si>
  <si>
    <t>Ukupno TOP 10 poduzetnika Urbane aglomeracije Rijeka</t>
  </si>
  <si>
    <t>Ukupno poduzetnici Urbane aglomeracije Rijeka</t>
  </si>
  <si>
    <t>Klana</t>
  </si>
  <si>
    <t>Viškovo</t>
  </si>
  <si>
    <t>Čavle</t>
  </si>
  <si>
    <t>Kraljevica</t>
  </si>
  <si>
    <t>Lovran</t>
  </si>
  <si>
    <t>Produktivnost</t>
  </si>
  <si>
    <t>(produktivnost u tisućama kuna)</t>
  </si>
  <si>
    <t>(iznosi u tisućama kuna, prosječne plaće u kunama)</t>
  </si>
  <si>
    <t>Udio TOP 10 u ukupnim rezultatima poduzetnika UAR</t>
  </si>
  <si>
    <t xml:space="preserve">2019. </t>
  </si>
  <si>
    <t>Kosrena</t>
  </si>
  <si>
    <t>Mošć. Draga</t>
  </si>
  <si>
    <t>RH</t>
  </si>
  <si>
    <t>Ostali gradovi i općine</t>
  </si>
  <si>
    <r>
      <t>Prosječna mjeseč. neto plaća</t>
    </r>
    <r>
      <rPr>
        <sz val="7"/>
        <color rgb="FFFFFFFF"/>
        <rFont val="Arial"/>
        <family val="2"/>
        <charset val="238"/>
      </rPr>
      <t xml:space="preserve"> </t>
    </r>
  </si>
  <si>
    <t>Grad/općina</t>
  </si>
  <si>
    <t>Prosječna plaća</t>
  </si>
  <si>
    <t xml:space="preserve">2020. </t>
  </si>
  <si>
    <t>Tablica 2. Broj poduzetnika i osnovni financijski rezultati poslovanja poduzetnika u gradovima/općinama Urbane aglomeracije Rijeka u 2020. godini</t>
  </si>
  <si>
    <t xml:space="preserve">Tablica 4. TOP 10 - Rang lista poduzetnika prema DOBITI RAZDOBLJA na razini Urbane aglomeracije Rijeka u 2020. g. </t>
  </si>
  <si>
    <t>Izvor: Fina, Registar godišnjih financijskih izvještaja za 2020. godinu</t>
  </si>
  <si>
    <t>NAZIV_OPC</t>
  </si>
  <si>
    <t>PLACE</t>
  </si>
  <si>
    <t>KASTAV</t>
  </si>
  <si>
    <t>KLANA</t>
  </si>
  <si>
    <t>KRALJEVICA</t>
  </si>
  <si>
    <t>LOVRAN</t>
  </si>
  <si>
    <t>MOŠĆENIČKA DRAGA</t>
  </si>
  <si>
    <t>OPATIJA</t>
  </si>
  <si>
    <t>RIJEKA</t>
  </si>
  <si>
    <t>VIŠKOVO</t>
  </si>
  <si>
    <t>KOSTRENA</t>
  </si>
  <si>
    <t>ČAVLE</t>
  </si>
  <si>
    <t>ind_pl</t>
  </si>
  <si>
    <t>Porez na dobit</t>
  </si>
  <si>
    <t>PLODINE d.d.</t>
  </si>
  <si>
    <t>JGL d.d.</t>
  </si>
  <si>
    <t>JADRANSKA VRATA d.d.</t>
  </si>
  <si>
    <t>BRODOGRADILIŠTE VIKTOR LENAC d.d.</t>
  </si>
  <si>
    <t>JADRANSKI POMORSKI SERVIS d.d.</t>
  </si>
  <si>
    <t>MONTELEKTRO d.o.o.</t>
  </si>
  <si>
    <t>MARPLOV d.o.o.</t>
  </si>
  <si>
    <t>ADRIA OIL d.o.o.</t>
  </si>
  <si>
    <t>IM.TRE d.o.o. U STEČAJU</t>
  </si>
  <si>
    <t>ELCON GERAETEBAU d.o.o.</t>
  </si>
  <si>
    <t>pl</t>
  </si>
  <si>
    <t>Izor: Fina, Registar godišnjih financijskih izvještaja za 2020. godinu</t>
  </si>
  <si>
    <t>Tablica 1. Osnovni financijski rezultati poslovanja poduzetnika na području Urbane aglomeracije Rijeka i poduzetnika Primorsko-goranske županije u 2020. g.</t>
  </si>
  <si>
    <t>Bruto investicije samo u novu dugotrajnu imovinu</t>
  </si>
  <si>
    <t>Tablica 3. Usporedba osnovnih financijskih rezultata poslovanja poduzetnika na području Primorsko-goranske županije, Urbane aglomeracije Rijeka i grada Rijeke u 2020. g.</t>
  </si>
  <si>
    <t>06868193859</t>
  </si>
  <si>
    <t>Sjedište</t>
  </si>
  <si>
    <t>03004159051</t>
  </si>
  <si>
    <t>Grafikon 1. i 2. Udio ukupnih prihoda i neto dobiti poduzetnika UAR-a u ukupnim prihodima i neto dobiti poduzetnika Primorsko-goranske županije u 2020. godini</t>
  </si>
  <si>
    <t>Grafikon 3. Gradovi/općine Urbane aglomeracije Rijeka rangirani prema PRODUKTIVNOSTI (prihodu po zaposlenom) u 2020. godini</t>
  </si>
  <si>
    <t>Grafikon 4. TOP 5 gradova/općina UAR-a prema prosječnoj mjesečnoj neto plaći po zaposlenom i usporedba s prosječnom plaćom na razini UAR-a i RH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</si>
</sst>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6" formatCode="0.0"/>
  </numFmts>
  <fonts count="46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244061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0"/>
      <color rgb="FF24406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0F243E"/>
      </bottom>
      <diagonal/>
    </border>
    <border>
      <left/>
      <right style="medium">
        <color rgb="FFFFFFFF"/>
      </right>
      <top/>
      <bottom style="thick">
        <color rgb="FF0F243E"/>
      </bottom>
      <diagonal/>
    </border>
    <border>
      <left style="thick">
        <color rgb="FF0F243E"/>
      </left>
      <right/>
      <top/>
      <bottom style="thick">
        <color rgb="FF0F243E"/>
      </bottom>
      <diagonal/>
    </border>
    <border>
      <left/>
      <right/>
      <top/>
      <bottom style="thick">
        <color rgb="FF0F243E"/>
      </bottom>
      <diagonal/>
    </border>
    <border>
      <left/>
      <right style="thick">
        <color rgb="FF0F243E"/>
      </right>
      <top/>
      <bottom style="thick">
        <color rgb="FF0F243E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244061"/>
      </bottom>
      <diagonal/>
    </border>
    <border>
      <left/>
      <right style="medium">
        <color rgb="FFBFBFBF"/>
      </right>
      <top/>
      <bottom style="medium">
        <color rgb="FF244061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D9D9D9"/>
      </right>
      <top style="medium">
        <color rgb="FFFFFFFF"/>
      </top>
      <bottom style="medium">
        <color rgb="FFFFFFFF"/>
      </bottom>
      <diagonal/>
    </border>
    <border>
      <left/>
      <right style="medium">
        <color rgb="FFD9D9D9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244061"/>
      </left>
      <right style="medium">
        <color theme="0"/>
      </right>
      <top style="medium">
        <color rgb="FF244061"/>
      </top>
      <bottom style="medium">
        <color rgb="FF244061"/>
      </bottom>
      <diagonal/>
    </border>
    <border>
      <left style="medium">
        <color theme="0"/>
      </left>
      <right style="medium">
        <color theme="0"/>
      </right>
      <top style="medium">
        <color rgb="FF244061"/>
      </top>
      <bottom style="medium">
        <color rgb="FF244061"/>
      </bottom>
      <diagonal/>
    </border>
    <border>
      <left style="medium">
        <color theme="0"/>
      </left>
      <right style="medium">
        <color rgb="FF244061"/>
      </right>
      <top style="medium">
        <color rgb="FF244061"/>
      </top>
      <bottom style="medium">
        <color rgb="FF24406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12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37" fillId="0" borderId="0"/>
  </cellStyleXfs>
  <cellXfs count="14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3" fontId="2" fillId="6" borderId="14" xfId="0" applyNumberFormat="1" applyFont="1" applyFill="1" applyBorder="1" applyAlignment="1">
      <alignment horizontal="right" vertical="center"/>
    </xf>
    <xf numFmtId="0" fontId="2" fillId="6" borderId="14" xfId="0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3" fontId="2" fillId="6" borderId="16" xfId="0" applyNumberFormat="1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5" fillId="8" borderId="10" xfId="0" applyFont="1" applyFill="1" applyBorder="1" applyAlignment="1">
      <alignment horizontal="left" vertical="center"/>
    </xf>
    <xf numFmtId="3" fontId="3" fillId="8" borderId="12" xfId="0" applyNumberFormat="1" applyFont="1" applyFill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 vertical="center" wrapText="1"/>
    </xf>
    <xf numFmtId="3" fontId="3" fillId="8" borderId="19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left" vertical="center"/>
    </xf>
    <xf numFmtId="3" fontId="3" fillId="9" borderId="2" xfId="0" applyNumberFormat="1" applyFont="1" applyFill="1" applyBorder="1" applyAlignment="1">
      <alignment horizontal="right" vertical="center"/>
    </xf>
    <xf numFmtId="3" fontId="3" fillId="9" borderId="2" xfId="0" applyNumberFormat="1" applyFont="1" applyFill="1" applyBorder="1" applyAlignment="1">
      <alignment horizontal="right" vertical="center" wrapText="1"/>
    </xf>
    <xf numFmtId="3" fontId="3" fillId="9" borderId="20" xfId="0" applyNumberFormat="1" applyFont="1" applyFill="1" applyBorder="1" applyAlignment="1">
      <alignment horizontal="right" vertical="center"/>
    </xf>
    <xf numFmtId="3" fontId="3" fillId="5" borderId="2" xfId="0" applyNumberFormat="1" applyFont="1" applyFill="1" applyBorder="1" applyAlignment="1">
      <alignment horizontal="right" vertical="center"/>
    </xf>
    <xf numFmtId="3" fontId="3" fillId="5" borderId="2" xfId="0" applyNumberFormat="1" applyFont="1" applyFill="1" applyBorder="1" applyAlignment="1">
      <alignment horizontal="right" vertical="center" wrapText="1"/>
    </xf>
    <xf numFmtId="3" fontId="3" fillId="5" borderId="20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/>
    <xf numFmtId="0" fontId="16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6" fillId="12" borderId="2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6" fillId="7" borderId="22" xfId="0" applyFont="1" applyFill="1" applyBorder="1" applyAlignment="1">
      <alignment horizontal="left" vertical="center" wrapText="1"/>
    </xf>
    <xf numFmtId="3" fontId="4" fillId="7" borderId="23" xfId="0" applyNumberFormat="1" applyFont="1" applyFill="1" applyBorder="1" applyAlignment="1">
      <alignment horizontal="right" vertical="center"/>
    </xf>
    <xf numFmtId="0" fontId="4" fillId="7" borderId="23" xfId="0" applyFont="1" applyFill="1" applyBorder="1" applyAlignment="1">
      <alignment horizontal="right" vertical="center"/>
    </xf>
    <xf numFmtId="0" fontId="4" fillId="7" borderId="24" xfId="0" applyFont="1" applyFill="1" applyBorder="1" applyAlignment="1">
      <alignment horizontal="right" vertical="center"/>
    </xf>
    <xf numFmtId="0" fontId="0" fillId="0" borderId="0" xfId="0"/>
    <xf numFmtId="0" fontId="12" fillId="0" borderId="0" xfId="1"/>
    <xf numFmtId="164" fontId="12" fillId="0" borderId="0" xfId="1" applyNumberFormat="1"/>
    <xf numFmtId="3" fontId="12" fillId="0" borderId="0" xfId="1" applyNumberFormat="1"/>
    <xf numFmtId="165" fontId="14" fillId="0" borderId="26" xfId="3" applyNumberFormat="1" applyFont="1" applyFill="1" applyBorder="1" applyAlignment="1">
      <alignment vertical="center"/>
    </xf>
    <xf numFmtId="164" fontId="0" fillId="0" borderId="0" xfId="0" applyNumberFormat="1"/>
    <xf numFmtId="166" fontId="2" fillId="6" borderId="14" xfId="0" applyNumberFormat="1" applyFont="1" applyFill="1" applyBorder="1" applyAlignment="1">
      <alignment horizontal="right" vertical="center"/>
    </xf>
    <xf numFmtId="0" fontId="25" fillId="0" borderId="0" xfId="0" applyFont="1"/>
    <xf numFmtId="0" fontId="25" fillId="0" borderId="0" xfId="0" applyFont="1" applyAlignment="1"/>
    <xf numFmtId="0" fontId="30" fillId="0" borderId="0" xfId="1" applyFont="1"/>
    <xf numFmtId="0" fontId="24" fillId="0" borderId="0" xfId="0" applyFont="1"/>
    <xf numFmtId="0" fontId="31" fillId="0" borderId="0" xfId="0" applyFont="1"/>
    <xf numFmtId="0" fontId="32" fillId="0" borderId="0" xfId="0" applyFont="1"/>
    <xf numFmtId="0" fontId="31" fillId="0" borderId="9" xfId="0" applyFont="1" applyBorder="1" applyAlignment="1">
      <alignment vertical="center"/>
    </xf>
    <xf numFmtId="0" fontId="24" fillId="0" borderId="9" xfId="0" applyFont="1" applyBorder="1" applyAlignment="1"/>
    <xf numFmtId="0" fontId="24" fillId="0" borderId="0" xfId="0" applyFont="1" applyAlignment="1"/>
    <xf numFmtId="0" fontId="33" fillId="0" borderId="0" xfId="0" applyFont="1" applyAlignment="1">
      <alignment vertical="center"/>
    </xf>
    <xf numFmtId="0" fontId="34" fillId="0" borderId="0" xfId="0" applyFont="1"/>
    <xf numFmtId="0" fontId="17" fillId="0" borderId="0" xfId="0" applyFont="1"/>
    <xf numFmtId="0" fontId="36" fillId="0" borderId="0" xfId="0" applyFont="1"/>
    <xf numFmtId="0" fontId="38" fillId="15" borderId="27" xfId="5" applyFont="1" applyFill="1" applyBorder="1" applyAlignment="1">
      <alignment horizontal="center"/>
    </xf>
    <xf numFmtId="0" fontId="38" fillId="0" borderId="25" xfId="5" applyFont="1" applyFill="1" applyBorder="1" applyAlignment="1">
      <alignment wrapText="1"/>
    </xf>
    <xf numFmtId="0" fontId="39" fillId="0" borderId="25" xfId="5" applyFont="1" applyFill="1" applyBorder="1" applyAlignment="1">
      <alignment wrapText="1"/>
    </xf>
    <xf numFmtId="3" fontId="4" fillId="6" borderId="14" xfId="0" applyNumberFormat="1" applyFont="1" applyFill="1" applyBorder="1" applyAlignment="1">
      <alignment horizontal="right" vertical="center"/>
    </xf>
    <xf numFmtId="0" fontId="40" fillId="0" borderId="0" xfId="0" applyFont="1"/>
    <xf numFmtId="4" fontId="2" fillId="6" borderId="14" xfId="0" applyNumberFormat="1" applyFont="1" applyFill="1" applyBorder="1" applyAlignment="1">
      <alignment horizontal="right" vertical="center"/>
    </xf>
    <xf numFmtId="4" fontId="4" fillId="6" borderId="14" xfId="0" applyNumberFormat="1" applyFont="1" applyFill="1" applyBorder="1" applyAlignment="1">
      <alignment horizontal="right" vertical="center"/>
    </xf>
    <xf numFmtId="0" fontId="41" fillId="15" borderId="27" xfId="5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right" vertical="center"/>
    </xf>
    <xf numFmtId="166" fontId="4" fillId="7" borderId="23" xfId="0" applyNumberFormat="1" applyFont="1" applyFill="1" applyBorder="1" applyAlignment="1">
      <alignment horizontal="right" vertical="center"/>
    </xf>
    <xf numFmtId="3" fontId="42" fillId="2" borderId="4" xfId="0" applyNumberFormat="1" applyFont="1" applyFill="1" applyBorder="1" applyAlignment="1">
      <alignment horizontal="right" vertical="center"/>
    </xf>
    <xf numFmtId="3" fontId="42" fillId="3" borderId="2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35" fillId="0" borderId="0" xfId="0" applyFont="1" applyAlignment="1">
      <alignment horizontal="left" vertical="center"/>
    </xf>
    <xf numFmtId="166" fontId="4" fillId="6" borderId="14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9" fillId="14" borderId="21" xfId="0" applyFont="1" applyFill="1" applyBorder="1" applyAlignment="1">
      <alignment horizontal="left" vertical="center"/>
    </xf>
    <xf numFmtId="0" fontId="9" fillId="14" borderId="21" xfId="0" applyFont="1" applyFill="1" applyBorder="1" applyAlignment="1">
      <alignment horizontal="center" vertical="center"/>
    </xf>
    <xf numFmtId="3" fontId="9" fillId="14" borderId="21" xfId="0" applyNumberFormat="1" applyFont="1" applyFill="1" applyBorder="1" applyAlignment="1">
      <alignment horizontal="right" vertical="center"/>
    </xf>
    <xf numFmtId="0" fontId="14" fillId="0" borderId="0" xfId="0" applyFont="1"/>
    <xf numFmtId="0" fontId="44" fillId="0" borderId="0" xfId="0" applyFont="1"/>
    <xf numFmtId="0" fontId="14" fillId="0" borderId="0" xfId="0" applyFont="1" applyAlignment="1">
      <alignment horizontal="left" vertical="center"/>
    </xf>
    <xf numFmtId="0" fontId="45" fillId="0" borderId="0" xfId="1" applyFont="1"/>
    <xf numFmtId="0" fontId="1" fillId="16" borderId="2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3" fontId="6" fillId="11" borderId="21" xfId="0" applyNumberFormat="1" applyFont="1" applyFill="1" applyBorder="1" applyAlignment="1">
      <alignment horizontal="right" vertical="center"/>
    </xf>
    <xf numFmtId="164" fontId="6" fillId="10" borderId="21" xfId="0" applyNumberFormat="1" applyFont="1" applyFill="1" applyBorder="1" applyAlignment="1">
      <alignment horizontal="right" vertical="center"/>
    </xf>
    <xf numFmtId="3" fontId="6" fillId="7" borderId="21" xfId="0" applyNumberFormat="1" applyFont="1" applyFill="1" applyBorder="1" applyAlignment="1">
      <alignment horizontal="right" vertical="center"/>
    </xf>
    <xf numFmtId="0" fontId="7" fillId="16" borderId="21" xfId="0" applyFont="1" applyFill="1" applyBorder="1" applyAlignment="1">
      <alignment horizontal="center" vertical="center" wrapText="1"/>
    </xf>
    <xf numFmtId="0" fontId="9" fillId="14" borderId="21" xfId="0" quotePrefix="1" applyFont="1" applyFill="1" applyBorder="1" applyAlignment="1">
      <alignment horizontal="center" vertical="center"/>
    </xf>
    <xf numFmtId="165" fontId="29" fillId="16" borderId="21" xfId="3" applyNumberFormat="1" applyFont="1" applyFill="1" applyBorder="1" applyAlignment="1">
      <alignment horizontal="center" vertical="center"/>
    </xf>
    <xf numFmtId="165" fontId="29" fillId="16" borderId="21" xfId="3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left" vertical="center" wrapText="1"/>
    </xf>
    <xf numFmtId="3" fontId="3" fillId="3" borderId="21" xfId="0" applyNumberFormat="1" applyFont="1" applyFill="1" applyBorder="1" applyAlignment="1">
      <alignment horizontal="right" vertical="center" wrapText="1"/>
    </xf>
    <xf numFmtId="3" fontId="43" fillId="3" borderId="21" xfId="0" applyNumberFormat="1" applyFont="1" applyFill="1" applyBorder="1" applyAlignment="1">
      <alignment horizontal="right" vertical="center" wrapText="1"/>
    </xf>
    <xf numFmtId="164" fontId="26" fillId="14" borderId="21" xfId="4" applyNumberFormat="1" applyFont="1" applyFill="1" applyBorder="1" applyAlignment="1">
      <alignment horizontal="right" vertical="center"/>
    </xf>
    <xf numFmtId="164" fontId="26" fillId="14" borderId="21" xfId="1" applyNumberFormat="1" applyFont="1" applyFill="1" applyBorder="1"/>
    <xf numFmtId="164" fontId="43" fillId="14" borderId="21" xfId="4" applyNumberFormat="1" applyFont="1" applyFill="1" applyBorder="1" applyAlignment="1">
      <alignment horizontal="right" vertical="center"/>
    </xf>
    <xf numFmtId="0" fontId="21" fillId="3" borderId="21" xfId="0" applyFont="1" applyFill="1" applyBorder="1" applyAlignment="1">
      <alignment horizontal="left" vertical="center"/>
    </xf>
    <xf numFmtId="3" fontId="22" fillId="3" borderId="21" xfId="0" applyNumberFormat="1" applyFont="1" applyFill="1" applyBorder="1" applyAlignment="1">
      <alignment horizontal="right" vertical="center"/>
    </xf>
    <xf numFmtId="0" fontId="23" fillId="11" borderId="21" xfId="0" applyFont="1" applyFill="1" applyBorder="1" applyAlignment="1">
      <alignment horizontal="left" vertical="center"/>
    </xf>
    <xf numFmtId="3" fontId="23" fillId="11" borderId="21" xfId="0" applyNumberFormat="1" applyFont="1" applyFill="1" applyBorder="1" applyAlignment="1">
      <alignment horizontal="right" vertical="center"/>
    </xf>
    <xf numFmtId="0" fontId="19" fillId="13" borderId="21" xfId="4" applyFont="1" applyFill="1" applyBorder="1" applyAlignment="1">
      <alignment vertical="center"/>
    </xf>
    <xf numFmtId="3" fontId="19" fillId="13" borderId="21" xfId="4" applyNumberFormat="1" applyFont="1" applyFill="1" applyBorder="1" applyAlignment="1">
      <alignment horizontal="right" vertical="center"/>
    </xf>
    <xf numFmtId="0" fontId="20" fillId="16" borderId="21" xfId="0" applyFont="1" applyFill="1" applyBorder="1" applyAlignment="1">
      <alignment horizontal="center" vertical="center" wrapText="1"/>
    </xf>
    <xf numFmtId="3" fontId="22" fillId="3" borderId="21" xfId="0" applyNumberFormat="1" applyFont="1" applyFill="1" applyBorder="1" applyAlignment="1">
      <alignment horizontal="right" vertical="center" wrapText="1"/>
    </xf>
    <xf numFmtId="0" fontId="17" fillId="0" borderId="29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1" fontId="0" fillId="0" borderId="0" xfId="0" applyNumberFormat="1"/>
    <xf numFmtId="0" fontId="7" fillId="16" borderId="17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1" fillId="16" borderId="18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right"/>
    </xf>
    <xf numFmtId="0" fontId="0" fillId="16" borderId="1" xfId="0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justify" vertical="center"/>
    </xf>
    <xf numFmtId="0" fontId="6" fillId="12" borderId="21" xfId="0" applyFont="1" applyFill="1" applyBorder="1" applyAlignment="1">
      <alignment horizontal="justify" vertical="center"/>
    </xf>
    <xf numFmtId="0" fontId="6" fillId="10" borderId="21" xfId="0" applyFont="1" applyFill="1" applyBorder="1" applyAlignment="1">
      <alignment horizontal="justify" vertical="center"/>
    </xf>
    <xf numFmtId="0" fontId="17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</cellXfs>
  <cellStyles count="6">
    <cellStyle name="Hiperveza 2" xfId="2"/>
    <cellStyle name="Normalno" xfId="0" builtinId="0"/>
    <cellStyle name="Normalno 2" xfId="1"/>
    <cellStyle name="Normalno_2018" xfId="4"/>
    <cellStyle name="Normalno_List2" xfId="3"/>
    <cellStyle name="Normalno_Tablica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uk. prihoda UAR u uk. prihodima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272253331786428"/>
          <c:y val="6.5451856165680805E-2"/>
        </c:manualLayout>
      </c:layout>
      <c:overlay val="0"/>
    </c:title>
    <c:autoTitleDeleted val="0"/>
    <c:view3D>
      <c:rotX val="30"/>
      <c:rotY val="1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141661377788523E-2"/>
          <c:y val="5.4175287264082585E-2"/>
          <c:w val="0.82271068744875808"/>
          <c:h val="0.94582471273591751"/>
        </c:manualLayout>
      </c:layout>
      <c:pie3DChart>
        <c:varyColors val="1"/>
        <c:ser>
          <c:idx val="0"/>
          <c:order val="0"/>
          <c:tx>
            <c:strRef>
              <c:f>'Grafikon 1 i 2'!$A$6</c:f>
              <c:strCache>
                <c:ptCount val="1"/>
                <c:pt idx="0">
                  <c:v>Ukupni prihodi</c:v>
                </c:pt>
              </c:strCache>
            </c:strRef>
          </c:tx>
          <c:explosion val="21"/>
          <c:dPt>
            <c:idx val="0"/>
            <c:bubble3D val="0"/>
            <c:explosion val="12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2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729665298710568"/>
                  <c:y val="-0.1259550746502396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39568988548298"/>
                  <c:y val="5.50628771588053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 i 2'!$C$5:$D$5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 i 2'!$C$6:$D$6</c:f>
              <c:numCache>
                <c:formatCode>#,##0</c:formatCode>
                <c:ptCount val="2"/>
                <c:pt idx="0">
                  <c:v>25744978.162</c:v>
                </c:pt>
                <c:pt idx="1">
                  <c:v>11804562.571000002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dobiti razdoblja UAR u dobiti razdoblja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24008340509053"/>
          <c:y val="7.6360498859960949E-2"/>
        </c:manualLayout>
      </c:layout>
      <c:overlay val="0"/>
    </c:title>
    <c:autoTitleDeleted val="0"/>
    <c:view3D>
      <c:rotX val="30"/>
      <c:rotY val="11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71830261949215"/>
          <c:y val="4.8077235734873672E-2"/>
          <c:w val="0.736658243435794"/>
          <c:h val="0.91494139520707884"/>
        </c:manualLayout>
      </c:layout>
      <c:pie3DChart>
        <c:varyColors val="1"/>
        <c:ser>
          <c:idx val="0"/>
          <c:order val="0"/>
          <c:tx>
            <c:strRef>
              <c:f>'Grafikon 1 i 2'!$A$7</c:f>
              <c:strCache>
                <c:ptCount val="1"/>
                <c:pt idx="0">
                  <c:v>Dobit razdoblja</c:v>
                </c:pt>
              </c:strCache>
            </c:strRef>
          </c:tx>
          <c:dPt>
            <c:idx val="0"/>
            <c:bubble3D val="0"/>
            <c:explosion val="16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5105898361891621"/>
                  <c:y val="-0.220607455385763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135968853943154"/>
                  <c:y val="6.900956419737568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 i 2'!$C$5:$D$5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 i 2'!$C$7:$D$7</c:f>
              <c:numCache>
                <c:formatCode>#,##0</c:formatCode>
                <c:ptCount val="2"/>
                <c:pt idx="0">
                  <c:v>1580424.3389999999</c:v>
                </c:pt>
                <c:pt idx="1">
                  <c:v>578812.6100000001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46086448248959"/>
          <c:y val="7.8940828261080856E-2"/>
          <c:w val="0.83096734381556536"/>
          <c:h val="0.5847566411784507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'Grafikon 3 '!$D$5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3 '!$A$6:$A$15</c:f>
              <c:strCache>
                <c:ptCount val="10"/>
                <c:pt idx="0">
                  <c:v>Kastav</c:v>
                </c:pt>
                <c:pt idx="1">
                  <c:v>Rijeka</c:v>
                </c:pt>
                <c:pt idx="2">
                  <c:v>Opatija</c:v>
                </c:pt>
                <c:pt idx="3">
                  <c:v>Klana</c:v>
                </c:pt>
                <c:pt idx="4">
                  <c:v>Čavle</c:v>
                </c:pt>
                <c:pt idx="5">
                  <c:v>Viškovo</c:v>
                </c:pt>
                <c:pt idx="6">
                  <c:v>Kosrena</c:v>
                </c:pt>
                <c:pt idx="7">
                  <c:v>Kraljevica</c:v>
                </c:pt>
                <c:pt idx="8">
                  <c:v>Lovran</c:v>
                </c:pt>
                <c:pt idx="9">
                  <c:v>Mošć. Draga</c:v>
                </c:pt>
              </c:strCache>
            </c:strRef>
          </c:cat>
          <c:val>
            <c:numRef>
              <c:f>'Grafikon 3 '!$D$6:$D$15</c:f>
              <c:numCache>
                <c:formatCode>#,##0</c:formatCode>
                <c:ptCount val="10"/>
                <c:pt idx="0">
                  <c:v>856</c:v>
                </c:pt>
                <c:pt idx="1">
                  <c:v>657</c:v>
                </c:pt>
                <c:pt idx="2">
                  <c:v>555.42543260944501</c:v>
                </c:pt>
                <c:pt idx="3">
                  <c:v>488.41410578512392</c:v>
                </c:pt>
                <c:pt idx="4">
                  <c:v>464.84954527162978</c:v>
                </c:pt>
                <c:pt idx="5">
                  <c:v>464.10649834497974</c:v>
                </c:pt>
                <c:pt idx="6">
                  <c:v>434.12362781186096</c:v>
                </c:pt>
                <c:pt idx="7">
                  <c:v>393.02623588709679</c:v>
                </c:pt>
                <c:pt idx="8">
                  <c:v>333.88235851851852</c:v>
                </c:pt>
                <c:pt idx="9">
                  <c:v>255.99704444444447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one"/>
        <c:axId val="213120512"/>
        <c:axId val="212052800"/>
        <c:axId val="213501184"/>
      </c:bar3DChart>
      <c:catAx>
        <c:axId val="21312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52800"/>
        <c:crosses val="autoZero"/>
        <c:auto val="0"/>
        <c:lblAlgn val="ctr"/>
        <c:lblOffset val="100"/>
        <c:noMultiLvlLbl val="0"/>
      </c:catAx>
      <c:valAx>
        <c:axId val="2120528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3120512"/>
        <c:crosses val="autoZero"/>
        <c:crossBetween val="between"/>
        <c:majorUnit val="200"/>
      </c:valAx>
      <c:serAx>
        <c:axId val="21350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52800"/>
        <c:crosses val="autoZero"/>
      </c:serAx>
    </c:plotArea>
    <c:legend>
      <c:legendPos val="b"/>
      <c:layout>
        <c:manualLayout>
          <c:xMode val="edge"/>
          <c:yMode val="edge"/>
          <c:x val="3.1191140292416427E-2"/>
          <c:y val="0.64678440746861365"/>
          <c:w val="0.91880877742946709"/>
          <c:h val="0.16353233611584053"/>
        </c:manualLayout>
      </c:layout>
      <c:overlay val="0"/>
      <c:txPr>
        <a:bodyPr/>
        <a:lstStyle/>
        <a:p>
          <a:pPr rtl="0">
            <a:defRPr sz="900" b="1" baseline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4726532829209316E-2"/>
          <c:y val="7.1028416678796009E-3"/>
          <c:w val="0.89620297462817144"/>
          <c:h val="0.9269405239439411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4'!$B$6:$B$12</c:f>
              <c:strCache>
                <c:ptCount val="1"/>
                <c:pt idx="0">
                  <c:v>4.911 5.422 5.720 5.727 6.089 5.852 5.971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2B69B3"/>
              </a:solidFill>
            </c:spPr>
          </c:dPt>
          <c:dPt>
            <c:idx val="2"/>
            <c:invertIfNegative val="0"/>
            <c:bubble3D val="0"/>
            <c:spPr>
              <a:solidFill>
                <a:srgbClr val="6499DA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CDAEC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'Grafikon 4'!$A$6:$A$12</c:f>
              <c:strCache>
                <c:ptCount val="7"/>
                <c:pt idx="0">
                  <c:v>Viškovo</c:v>
                </c:pt>
                <c:pt idx="1">
                  <c:v>Kraljevica</c:v>
                </c:pt>
                <c:pt idx="2">
                  <c:v>Opatija</c:v>
                </c:pt>
                <c:pt idx="3">
                  <c:v>Kastav</c:v>
                </c:pt>
                <c:pt idx="4">
                  <c:v>Rijeka</c:v>
                </c:pt>
                <c:pt idx="5">
                  <c:v>UAR</c:v>
                </c:pt>
                <c:pt idx="6">
                  <c:v>RH</c:v>
                </c:pt>
              </c:strCache>
            </c:strRef>
          </c:cat>
          <c:val>
            <c:numRef>
              <c:f>'Grafikon 4'!$B$6:$B$12</c:f>
              <c:numCache>
                <c:formatCode>#,##0</c:formatCode>
                <c:ptCount val="7"/>
                <c:pt idx="0">
                  <c:v>4910.5102672551184</c:v>
                </c:pt>
                <c:pt idx="1">
                  <c:v>5422.0742607526881</c:v>
                </c:pt>
                <c:pt idx="2">
                  <c:v>5719.9644950017237</c:v>
                </c:pt>
                <c:pt idx="3">
                  <c:v>5726.5084763948498</c:v>
                </c:pt>
                <c:pt idx="4">
                  <c:v>6088.9220767151064</c:v>
                </c:pt>
                <c:pt idx="5">
                  <c:v>5852.4165404472196</c:v>
                </c:pt>
                <c:pt idx="6">
                  <c:v>5970.8372666092755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568640"/>
        <c:axId val="212055104"/>
        <c:axId val="0"/>
      </c:bar3DChart>
      <c:catAx>
        <c:axId val="211568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2055104"/>
        <c:crosses val="autoZero"/>
        <c:auto val="0"/>
        <c:lblAlgn val="ctr"/>
        <c:lblOffset val="100"/>
        <c:tickMarkSkip val="1"/>
        <c:noMultiLvlLbl val="0"/>
      </c:catAx>
      <c:valAx>
        <c:axId val="212055104"/>
        <c:scaling>
          <c:orientation val="minMax"/>
          <c:max val="6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1568640"/>
        <c:crosses val="autoZero"/>
        <c:crossBetween val="between"/>
        <c:majorUnit val="500"/>
      </c:valAx>
    </c:plotArea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76201</xdr:rowOff>
    </xdr:from>
    <xdr:to>
      <xdr:col>0</xdr:col>
      <xdr:colOff>1485900</xdr:colOff>
      <xdr:row>1</xdr:row>
      <xdr:rowOff>180975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6201"/>
          <a:ext cx="1362074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123826</xdr:rowOff>
    </xdr:from>
    <xdr:to>
      <xdr:col>0</xdr:col>
      <xdr:colOff>1381125</xdr:colOff>
      <xdr:row>1</xdr:row>
      <xdr:rowOff>180975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6"/>
          <a:ext cx="128587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95252</xdr:rowOff>
    </xdr:from>
    <xdr:to>
      <xdr:col>1</xdr:col>
      <xdr:colOff>194371</xdr:colOff>
      <xdr:row>1</xdr:row>
      <xdr:rowOff>161926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95252"/>
          <a:ext cx="1270697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2</xdr:col>
      <xdr:colOff>38099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20014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17320</xdr:colOff>
      <xdr:row>4</xdr:row>
      <xdr:rowOff>0</xdr:rowOff>
    </xdr:from>
    <xdr:to>
      <xdr:col>15</xdr:col>
      <xdr:colOff>351559</xdr:colOff>
      <xdr:row>14</xdr:row>
      <xdr:rowOff>121228</xdr:rowOff>
    </xdr:to>
    <xdr:grpSp>
      <xdr:nvGrpSpPr>
        <xdr:cNvPr id="5" name="Grupa 4"/>
        <xdr:cNvGrpSpPr/>
      </xdr:nvGrpSpPr>
      <xdr:grpSpPr>
        <a:xfrm>
          <a:off x="4225638" y="718705"/>
          <a:ext cx="6984421" cy="2156114"/>
          <a:chOff x="5178138" y="718705"/>
          <a:chExt cx="6984421" cy="2454850"/>
        </a:xfrm>
        <a:effectLst>
          <a:outerShdw blurRad="50800" dist="38100" dir="8100000" algn="tr" rotWithShape="0">
            <a:prstClr val="black">
              <a:alpha val="40000"/>
            </a:prstClr>
          </a:outerShdw>
        </a:effectLst>
      </xdr:grpSpPr>
      <xdr:graphicFrame macro="">
        <xdr:nvGraphicFramePr>
          <xdr:cNvPr id="2" name="Grafikon 1"/>
          <xdr:cNvGraphicFramePr>
            <a:graphicFrameLocks/>
          </xdr:cNvGraphicFramePr>
        </xdr:nvGraphicFramePr>
        <xdr:xfrm>
          <a:off x="5178138" y="718705"/>
          <a:ext cx="3446317" cy="24409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8641771" y="727365"/>
          <a:ext cx="3520788" cy="2446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43295</xdr:colOff>
      <xdr:row>0</xdr:row>
      <xdr:rowOff>51955</xdr:rowOff>
    </xdr:from>
    <xdr:to>
      <xdr:col>1</xdr:col>
      <xdr:colOff>303068</xdr:colOff>
      <xdr:row>1</xdr:row>
      <xdr:rowOff>146339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5" y="51955"/>
          <a:ext cx="1290205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57151</xdr:rowOff>
    </xdr:from>
    <xdr:to>
      <xdr:col>1</xdr:col>
      <xdr:colOff>390524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1"/>
          <a:ext cx="1390649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590551</xdr:colOff>
      <xdr:row>4</xdr:row>
      <xdr:rowOff>0</xdr:rowOff>
    </xdr:from>
    <xdr:to>
      <xdr:col>14</xdr:col>
      <xdr:colOff>571501</xdr:colOff>
      <xdr:row>17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171450</xdr:rowOff>
    </xdr:from>
    <xdr:to>
      <xdr:col>14</xdr:col>
      <xdr:colOff>565151</xdr:colOff>
      <xdr:row>25</xdr:row>
      <xdr:rowOff>76200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76200</xdr:rowOff>
    </xdr:from>
    <xdr:to>
      <xdr:col>1</xdr:col>
      <xdr:colOff>666749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9064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H9" sqref="H9"/>
    </sheetView>
  </sheetViews>
  <sheetFormatPr defaultRowHeight="15" x14ac:dyDescent="0.25"/>
  <cols>
    <col min="1" max="1" width="41" customWidth="1"/>
    <col min="2" max="2" width="13.140625" customWidth="1"/>
    <col min="3" max="3" width="10.140625" customWidth="1"/>
    <col min="5" max="5" width="9.5703125" customWidth="1"/>
    <col min="6" max="6" width="9.85546875" customWidth="1"/>
    <col min="7" max="7" width="7.42578125" customWidth="1"/>
    <col min="9" max="9" width="10.140625" bestFit="1" customWidth="1"/>
    <col min="10" max="10" width="5" customWidth="1"/>
    <col min="13" max="13" width="5.28515625" customWidth="1"/>
    <col min="16" max="16" width="5.28515625" customWidth="1"/>
    <col min="19" max="19" width="5.140625" customWidth="1"/>
    <col min="22" max="22" width="5.7109375" customWidth="1"/>
    <col min="25" max="25" width="4.140625" customWidth="1"/>
  </cols>
  <sheetData>
    <row r="3" spans="1:9" s="70" customFormat="1" x14ac:dyDescent="0.25">
      <c r="A3" s="102" t="s">
        <v>102</v>
      </c>
      <c r="B3" s="102"/>
      <c r="C3" s="103"/>
    </row>
    <row r="4" spans="1:9" ht="15.75" thickBot="1" x14ac:dyDescent="0.3">
      <c r="A4" s="137" t="s">
        <v>62</v>
      </c>
      <c r="B4" s="138"/>
      <c r="C4" s="138"/>
      <c r="D4" s="138"/>
      <c r="E4" s="138"/>
      <c r="F4" s="138"/>
      <c r="G4" s="138"/>
      <c r="H4" s="58"/>
    </row>
    <row r="5" spans="1:9" ht="15.75" customHeight="1" thickBot="1" x14ac:dyDescent="0.3">
      <c r="A5" s="132" t="s">
        <v>17</v>
      </c>
      <c r="B5" s="134" t="s">
        <v>18</v>
      </c>
      <c r="C5" s="135"/>
      <c r="D5" s="136"/>
      <c r="E5" s="134" t="s">
        <v>19</v>
      </c>
      <c r="F5" s="135"/>
      <c r="G5" s="136"/>
    </row>
    <row r="6" spans="1:9" ht="15.75" thickBot="1" x14ac:dyDescent="0.3">
      <c r="A6" s="133"/>
      <c r="B6" s="106" t="s">
        <v>64</v>
      </c>
      <c r="C6" s="106" t="s">
        <v>72</v>
      </c>
      <c r="D6" s="106" t="s">
        <v>20</v>
      </c>
      <c r="E6" s="106" t="s">
        <v>64</v>
      </c>
      <c r="F6" s="106" t="s">
        <v>72</v>
      </c>
      <c r="G6" s="106" t="s">
        <v>20</v>
      </c>
    </row>
    <row r="7" spans="1:9" thickBot="1" x14ac:dyDescent="0.35">
      <c r="A7" s="22" t="s">
        <v>1</v>
      </c>
      <c r="B7" s="23"/>
      <c r="C7" s="24">
        <v>7806</v>
      </c>
      <c r="D7" s="23"/>
      <c r="E7" s="25"/>
      <c r="F7" s="26">
        <v>11461</v>
      </c>
      <c r="G7" s="25"/>
    </row>
    <row r="8" spans="1:9" thickBot="1" x14ac:dyDescent="0.35">
      <c r="A8" s="22" t="s">
        <v>2</v>
      </c>
      <c r="B8" s="24">
        <v>42223</v>
      </c>
      <c r="C8" s="24">
        <v>40934</v>
      </c>
      <c r="D8" s="23">
        <v>96.9</v>
      </c>
      <c r="E8" s="26">
        <v>63727</v>
      </c>
      <c r="F8" s="26">
        <v>61359</v>
      </c>
      <c r="G8" s="25">
        <v>96.3</v>
      </c>
      <c r="I8" s="131"/>
    </row>
    <row r="9" spans="1:9" thickBot="1" x14ac:dyDescent="0.35">
      <c r="A9" s="22" t="s">
        <v>21</v>
      </c>
      <c r="B9" s="24">
        <v>27696407.57</v>
      </c>
      <c r="C9" s="24">
        <v>25744978.162</v>
      </c>
      <c r="D9" s="91">
        <v>93</v>
      </c>
      <c r="E9" s="26">
        <v>40982724.495999999</v>
      </c>
      <c r="F9" s="26">
        <v>37549540.733000003</v>
      </c>
      <c r="G9" s="25">
        <v>91.6</v>
      </c>
      <c r="H9" s="95"/>
    </row>
    <row r="10" spans="1:9" thickBot="1" x14ac:dyDescent="0.35">
      <c r="A10" s="22" t="s">
        <v>22</v>
      </c>
      <c r="B10" s="24">
        <v>26559193.327</v>
      </c>
      <c r="C10" s="24">
        <v>25142760.999000002</v>
      </c>
      <c r="D10" s="23">
        <v>94.7</v>
      </c>
      <c r="E10" s="26">
        <v>39433728.995999999</v>
      </c>
      <c r="F10" s="26">
        <v>36963856.222999997</v>
      </c>
      <c r="G10" s="25">
        <v>93.7</v>
      </c>
      <c r="H10" s="63"/>
    </row>
    <row r="11" spans="1:9" thickBot="1" x14ac:dyDescent="0.35">
      <c r="A11" s="27" t="s">
        <v>23</v>
      </c>
      <c r="B11" s="28">
        <v>1853249.76</v>
      </c>
      <c r="C11" s="28">
        <v>1811997.8670000001</v>
      </c>
      <c r="D11" s="29">
        <v>97.8</v>
      </c>
      <c r="E11" s="30">
        <v>2559520.3330000001</v>
      </c>
      <c r="F11" s="30">
        <v>2475667.37</v>
      </c>
      <c r="G11" s="31">
        <v>96.7</v>
      </c>
      <c r="H11" s="63"/>
    </row>
    <row r="12" spans="1:9" thickBot="1" x14ac:dyDescent="0.35">
      <c r="A12" s="27" t="s">
        <v>24</v>
      </c>
      <c r="B12" s="28">
        <v>716035.51800000004</v>
      </c>
      <c r="C12" s="28">
        <v>1209780.7039999999</v>
      </c>
      <c r="D12" s="69">
        <v>168.95540424853615</v>
      </c>
      <c r="E12" s="30">
        <v>1010524.834</v>
      </c>
      <c r="F12" s="30">
        <v>1889982.861</v>
      </c>
      <c r="G12" s="69">
        <v>187</v>
      </c>
      <c r="H12" s="63"/>
    </row>
    <row r="13" spans="1:9" s="63" customFormat="1" thickBot="1" x14ac:dyDescent="0.35">
      <c r="A13" s="27" t="s">
        <v>89</v>
      </c>
      <c r="B13" s="28">
        <v>294702.74200000003</v>
      </c>
      <c r="C13" s="28">
        <v>202426.133</v>
      </c>
      <c r="D13" s="69">
        <v>68.7</v>
      </c>
      <c r="E13" s="30">
        <v>362593.56199999998</v>
      </c>
      <c r="F13" s="30">
        <v>249879.85800000001</v>
      </c>
      <c r="G13" s="69">
        <v>68.900000000000006</v>
      </c>
    </row>
    <row r="14" spans="1:9" thickBot="1" x14ac:dyDescent="0.35">
      <c r="A14" s="27" t="s">
        <v>3</v>
      </c>
      <c r="B14" s="28">
        <v>1556613.9850000001</v>
      </c>
      <c r="C14" s="28">
        <v>1580424.3389999999</v>
      </c>
      <c r="D14" s="69">
        <v>101.5</v>
      </c>
      <c r="E14" s="30">
        <v>2195256.9870000002</v>
      </c>
      <c r="F14" s="30">
        <v>2159236.949</v>
      </c>
      <c r="G14" s="31">
        <v>98.4</v>
      </c>
      <c r="H14" s="63"/>
    </row>
    <row r="15" spans="1:9" thickBot="1" x14ac:dyDescent="0.35">
      <c r="A15" s="32" t="s">
        <v>4</v>
      </c>
      <c r="B15" s="33">
        <v>714102.48400000005</v>
      </c>
      <c r="C15" s="33">
        <v>1180633.3089999999</v>
      </c>
      <c r="D15" s="34">
        <v>165.3</v>
      </c>
      <c r="E15" s="35">
        <v>1008855.049</v>
      </c>
      <c r="F15" s="35">
        <v>1823432.298</v>
      </c>
      <c r="G15" s="36">
        <v>180.7</v>
      </c>
      <c r="H15" s="63"/>
    </row>
    <row r="16" spans="1:9" ht="27" customHeight="1" thickBot="1" x14ac:dyDescent="0.3">
      <c r="A16" s="59" t="s">
        <v>25</v>
      </c>
      <c r="B16" s="60">
        <v>842511.50100000005</v>
      </c>
      <c r="C16" s="60">
        <v>399791.03</v>
      </c>
      <c r="D16" s="61">
        <v>47.5</v>
      </c>
      <c r="E16" s="60">
        <v>1186401.9380000001</v>
      </c>
      <c r="F16" s="60">
        <v>335804.65100000001</v>
      </c>
      <c r="G16" s="62">
        <v>28.3</v>
      </c>
      <c r="H16" s="63"/>
    </row>
    <row r="17" spans="1:11" thickBot="1" x14ac:dyDescent="0.35">
      <c r="A17" s="48" t="s">
        <v>26</v>
      </c>
      <c r="B17" s="28">
        <v>5910934.0710000005</v>
      </c>
      <c r="C17" s="28">
        <v>5135765.5389999999</v>
      </c>
      <c r="D17" s="29">
        <v>86.9</v>
      </c>
      <c r="E17" s="30">
        <v>8352663.7110000001</v>
      </c>
      <c r="F17" s="30">
        <v>7131688.71</v>
      </c>
      <c r="G17" s="31">
        <v>85.4</v>
      </c>
      <c r="H17" s="63"/>
    </row>
    <row r="18" spans="1:11" thickBot="1" x14ac:dyDescent="0.35">
      <c r="A18" s="48" t="s">
        <v>27</v>
      </c>
      <c r="B18" s="28">
        <v>3189322.577</v>
      </c>
      <c r="C18" s="28">
        <v>3042133.7009999999</v>
      </c>
      <c r="D18" s="29">
        <v>95.4</v>
      </c>
      <c r="E18" s="30">
        <v>4871334.5609999998</v>
      </c>
      <c r="F18" s="30">
        <v>4543813.9040000001</v>
      </c>
      <c r="G18" s="31">
        <v>93.3</v>
      </c>
      <c r="H18" s="63"/>
    </row>
    <row r="19" spans="1:11" ht="15.75" thickBot="1" x14ac:dyDescent="0.3">
      <c r="A19" s="49" t="s">
        <v>103</v>
      </c>
      <c r="B19" s="33">
        <v>718756.98199999996</v>
      </c>
      <c r="C19" s="33">
        <v>799151.16099999996</v>
      </c>
      <c r="D19" s="34">
        <v>111.2</v>
      </c>
      <c r="E19" s="35">
        <v>1975223.7279999999</v>
      </c>
      <c r="F19" s="35">
        <v>1505948.2290000001</v>
      </c>
      <c r="G19" s="36">
        <v>76.2</v>
      </c>
      <c r="H19" s="63"/>
    </row>
    <row r="20" spans="1:11" s="63" customFormat="1" ht="15.75" thickBot="1" x14ac:dyDescent="0.3">
      <c r="A20" s="59" t="s">
        <v>28</v>
      </c>
      <c r="B20" s="60">
        <v>5698.6636371172108</v>
      </c>
      <c r="C20" s="60">
        <v>5852.4165404472233</v>
      </c>
      <c r="D20" s="92">
        <v>102.69805191393596</v>
      </c>
      <c r="E20" s="60">
        <v>5632.6564656006603</v>
      </c>
      <c r="F20" s="60">
        <v>5729.5432332665141</v>
      </c>
      <c r="G20" s="92">
        <v>101.72009012545951</v>
      </c>
    </row>
    <row r="21" spans="1:11" x14ac:dyDescent="0.25">
      <c r="A21" s="81" t="s">
        <v>75</v>
      </c>
      <c r="K21" s="95"/>
    </row>
  </sheetData>
  <mergeCells count="4">
    <mergeCell ref="A5:A6"/>
    <mergeCell ref="B5:D5"/>
    <mergeCell ref="E5:G5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4" sqref="A4"/>
    </sheetView>
  </sheetViews>
  <sheetFormatPr defaultRowHeight="15" x14ac:dyDescent="0.25"/>
  <cols>
    <col min="1" max="1" width="23.140625" customWidth="1"/>
    <col min="2" max="2" width="16.7109375" customWidth="1"/>
    <col min="3" max="3" width="15.7109375" customWidth="1"/>
    <col min="4" max="4" width="16.140625" customWidth="1"/>
    <col min="5" max="5" width="14.140625" customWidth="1"/>
    <col min="6" max="6" width="13.85546875" customWidth="1"/>
    <col min="7" max="7" width="12.5703125" customWidth="1"/>
  </cols>
  <sheetData>
    <row r="1" spans="1:10" ht="20.100000000000001" customHeight="1" x14ac:dyDescent="0.25"/>
    <row r="2" spans="1:10" s="63" customFormat="1" ht="20.100000000000001" customHeight="1" x14ac:dyDescent="0.25"/>
    <row r="3" spans="1:10" s="73" customFormat="1" ht="15.75" customHeight="1" x14ac:dyDescent="0.25">
      <c r="A3" s="82" t="s">
        <v>73</v>
      </c>
      <c r="B3" s="74"/>
      <c r="G3" s="75"/>
    </row>
    <row r="4" spans="1:10" ht="14.25" customHeight="1" thickBot="1" x14ac:dyDescent="0.3">
      <c r="A4" s="21"/>
      <c r="B4" s="21"/>
      <c r="G4" s="57" t="s">
        <v>36</v>
      </c>
      <c r="H4" s="50"/>
    </row>
    <row r="5" spans="1:10" ht="23.25" thickBot="1" x14ac:dyDescent="0.3">
      <c r="A5" s="107" t="s">
        <v>0</v>
      </c>
      <c r="B5" s="107" t="s">
        <v>1</v>
      </c>
      <c r="C5" s="107" t="s">
        <v>2</v>
      </c>
      <c r="D5" s="107" t="s">
        <v>21</v>
      </c>
      <c r="E5" s="107" t="s">
        <v>3</v>
      </c>
      <c r="F5" s="107" t="s">
        <v>4</v>
      </c>
      <c r="G5" s="107" t="s">
        <v>5</v>
      </c>
    </row>
    <row r="6" spans="1:10" thickBot="1" x14ac:dyDescent="0.35">
      <c r="A6" s="1" t="s">
        <v>6</v>
      </c>
      <c r="B6" s="2">
        <v>470</v>
      </c>
      <c r="C6" s="3">
        <v>2330</v>
      </c>
      <c r="D6" s="4">
        <v>1994008.456</v>
      </c>
      <c r="E6" s="4">
        <v>146966.44399999999</v>
      </c>
      <c r="F6" s="4">
        <v>78483.217999999993</v>
      </c>
      <c r="G6" s="4">
        <v>68483.225999999995</v>
      </c>
      <c r="H6" s="95"/>
    </row>
    <row r="7" spans="1:10" thickBot="1" x14ac:dyDescent="0.35">
      <c r="A7" s="1" t="s">
        <v>7</v>
      </c>
      <c r="B7" s="2">
        <v>106</v>
      </c>
      <c r="C7" s="5">
        <v>496</v>
      </c>
      <c r="D7" s="4">
        <v>194941.01300000001</v>
      </c>
      <c r="E7" s="4">
        <v>15650.242</v>
      </c>
      <c r="F7" s="4">
        <v>2542.7809999999999</v>
      </c>
      <c r="G7" s="4">
        <v>13107.460999999999</v>
      </c>
      <c r="H7" s="95"/>
    </row>
    <row r="8" spans="1:10" thickBot="1" x14ac:dyDescent="0.35">
      <c r="A8" s="6" t="s">
        <v>8</v>
      </c>
      <c r="B8" s="7">
        <v>775</v>
      </c>
      <c r="C8" s="8">
        <v>2901</v>
      </c>
      <c r="D8" s="9">
        <v>1611289.18</v>
      </c>
      <c r="E8" s="9">
        <v>86969.785000000003</v>
      </c>
      <c r="F8" s="9">
        <v>331458.15500000003</v>
      </c>
      <c r="G8" s="93">
        <v>-244488.37</v>
      </c>
      <c r="H8" s="95"/>
    </row>
    <row r="9" spans="1:10" ht="15.6" thickTop="1" thickBot="1" x14ac:dyDescent="0.35">
      <c r="A9" s="10" t="s">
        <v>9</v>
      </c>
      <c r="B9" s="11">
        <v>5071</v>
      </c>
      <c r="C9" s="12">
        <v>29590</v>
      </c>
      <c r="D9" s="11">
        <v>19453066.315000001</v>
      </c>
      <c r="E9" s="11">
        <v>1185947.2120000001</v>
      </c>
      <c r="F9" s="11">
        <v>696300.08100000001</v>
      </c>
      <c r="G9" s="13">
        <v>489647.13099999999</v>
      </c>
      <c r="H9" s="95"/>
      <c r="J9" s="95"/>
    </row>
    <row r="10" spans="1:10" ht="16.5" thickTop="1" thickBot="1" x14ac:dyDescent="0.3">
      <c r="A10" s="14" t="s">
        <v>10</v>
      </c>
      <c r="B10" s="15">
        <v>254</v>
      </c>
      <c r="C10" s="16">
        <v>994</v>
      </c>
      <c r="D10" s="17">
        <v>462060.44799999997</v>
      </c>
      <c r="E10" s="17">
        <v>26857.922999999999</v>
      </c>
      <c r="F10" s="17">
        <v>8843.8729999999996</v>
      </c>
      <c r="G10" s="17">
        <v>18014.05</v>
      </c>
      <c r="H10" s="95"/>
    </row>
    <row r="11" spans="1:10" ht="15.75" thickBot="1" x14ac:dyDescent="0.3">
      <c r="A11" s="14" t="s">
        <v>11</v>
      </c>
      <c r="B11" s="15">
        <v>50</v>
      </c>
      <c r="C11" s="16">
        <v>605</v>
      </c>
      <c r="D11" s="17">
        <v>295490.53399999999</v>
      </c>
      <c r="E11" s="17">
        <v>9716.2479999999996</v>
      </c>
      <c r="F11" s="17">
        <v>8795.61</v>
      </c>
      <c r="G11" s="17">
        <v>920.63800000000003</v>
      </c>
      <c r="H11" s="95"/>
    </row>
    <row r="12" spans="1:10" ht="15.75" thickBot="1" x14ac:dyDescent="0.3">
      <c r="A12" s="14" t="s">
        <v>12</v>
      </c>
      <c r="B12" s="15">
        <v>166</v>
      </c>
      <c r="C12" s="16">
        <v>489</v>
      </c>
      <c r="D12" s="17">
        <v>212286.454</v>
      </c>
      <c r="E12" s="17">
        <v>22928.973000000002</v>
      </c>
      <c r="F12" s="17">
        <v>6727.1769999999997</v>
      </c>
      <c r="G12" s="17">
        <v>16201.796</v>
      </c>
      <c r="H12" s="95"/>
    </row>
    <row r="13" spans="1:10" ht="15.75" thickBot="1" x14ac:dyDescent="0.3">
      <c r="A13" s="14" t="s">
        <v>13</v>
      </c>
      <c r="B13" s="15">
        <v>171</v>
      </c>
      <c r="C13" s="16">
        <v>675</v>
      </c>
      <c r="D13" s="17">
        <v>225370.592</v>
      </c>
      <c r="E13" s="17">
        <v>8308.82</v>
      </c>
      <c r="F13" s="17">
        <v>21529.263999999999</v>
      </c>
      <c r="G13" s="94">
        <v>-13220.444</v>
      </c>
      <c r="H13" s="95"/>
    </row>
    <row r="14" spans="1:10" ht="15.75" thickBot="1" x14ac:dyDescent="0.3">
      <c r="A14" s="14" t="s">
        <v>14</v>
      </c>
      <c r="B14" s="15">
        <v>68</v>
      </c>
      <c r="C14" s="16">
        <v>135</v>
      </c>
      <c r="D14" s="17">
        <v>34559.601000000002</v>
      </c>
      <c r="E14" s="17">
        <v>3545.4090000000001</v>
      </c>
      <c r="F14" s="17">
        <v>3770.848</v>
      </c>
      <c r="G14" s="94">
        <v>-225.43899999999999</v>
      </c>
      <c r="H14" s="95"/>
    </row>
    <row r="15" spans="1:10" ht="15.75" thickBot="1" x14ac:dyDescent="0.3">
      <c r="A15" s="14" t="s">
        <v>15</v>
      </c>
      <c r="B15" s="15">
        <v>675</v>
      </c>
      <c r="C15" s="18">
        <v>2719</v>
      </c>
      <c r="D15" s="17">
        <v>1261905.5689999999</v>
      </c>
      <c r="E15" s="17">
        <v>73533.282999999996</v>
      </c>
      <c r="F15" s="17">
        <v>22182.302</v>
      </c>
      <c r="G15" s="17">
        <v>51350.981</v>
      </c>
      <c r="H15" s="95"/>
    </row>
    <row r="16" spans="1:10" ht="18.75" customHeight="1" thickBot="1" x14ac:dyDescent="0.35">
      <c r="A16" s="19" t="s">
        <v>16</v>
      </c>
      <c r="B16" s="20">
        <v>7806</v>
      </c>
      <c r="C16" s="20">
        <v>40934</v>
      </c>
      <c r="D16" s="20">
        <v>25744978.162</v>
      </c>
      <c r="E16" s="20">
        <v>1580424.3389999999</v>
      </c>
      <c r="F16" s="20">
        <v>1180633.3089999999</v>
      </c>
      <c r="G16" s="20">
        <v>399791.03</v>
      </c>
      <c r="H16" s="95"/>
    </row>
    <row r="17" spans="1:2" x14ac:dyDescent="0.25">
      <c r="A17" s="81" t="s">
        <v>75</v>
      </c>
    </row>
    <row r="19" spans="1:2" x14ac:dyDescent="0.25">
      <c r="B19" s="95"/>
    </row>
    <row r="20" spans="1:2" x14ac:dyDescent="0.25">
      <c r="B20" s="95"/>
    </row>
  </sheetData>
  <sortState ref="A27:AU39">
    <sortCondition descending="1" ref="AQ27:AQ3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"/>
  <sheetViews>
    <sheetView workbookViewId="0">
      <selection activeCell="A4" sqref="A4:I4"/>
    </sheetView>
  </sheetViews>
  <sheetFormatPr defaultRowHeight="15" x14ac:dyDescent="0.25"/>
  <cols>
    <col min="1" max="1" width="17.28515625" customWidth="1"/>
    <col min="2" max="9" width="15.140625" customWidth="1"/>
  </cols>
  <sheetData>
    <row r="3" spans="1:13" s="73" customFormat="1" ht="18" customHeight="1" thickBot="1" x14ac:dyDescent="0.3">
      <c r="A3" s="98" t="s">
        <v>104</v>
      </c>
      <c r="B3" s="76"/>
      <c r="C3" s="77"/>
      <c r="D3" s="77"/>
      <c r="E3" s="77"/>
      <c r="F3" s="77"/>
      <c r="G3" s="77"/>
      <c r="H3" s="77"/>
      <c r="I3" s="77"/>
      <c r="J3" s="78"/>
      <c r="K3" s="78"/>
      <c r="L3" s="78"/>
      <c r="M3" s="78"/>
    </row>
    <row r="4" spans="1:13" s="70" customFormat="1" ht="11.25" customHeight="1" thickBot="1" x14ac:dyDescent="0.3">
      <c r="A4" s="137" t="s">
        <v>62</v>
      </c>
      <c r="B4" s="141"/>
      <c r="C4" s="141"/>
      <c r="D4" s="141"/>
      <c r="E4" s="141"/>
      <c r="F4" s="141"/>
      <c r="G4" s="141"/>
      <c r="H4" s="141"/>
      <c r="I4" s="141"/>
      <c r="J4" s="71"/>
      <c r="K4" s="71"/>
      <c r="L4" s="71"/>
      <c r="M4" s="71"/>
    </row>
    <row r="5" spans="1:13" ht="27.75" customHeight="1" x14ac:dyDescent="0.25">
      <c r="A5" s="139" t="s">
        <v>29</v>
      </c>
      <c r="B5" s="139" t="s">
        <v>1</v>
      </c>
      <c r="C5" s="139" t="s">
        <v>2</v>
      </c>
      <c r="D5" s="139" t="s">
        <v>69</v>
      </c>
      <c r="E5" s="139" t="s">
        <v>21</v>
      </c>
      <c r="F5" s="139" t="s">
        <v>22</v>
      </c>
      <c r="G5" s="139" t="s">
        <v>3</v>
      </c>
      <c r="H5" s="139" t="s">
        <v>31</v>
      </c>
      <c r="I5" s="139" t="s">
        <v>32</v>
      </c>
    </row>
    <row r="6" spans="1:13" ht="14.25" customHeight="1" thickBot="1" x14ac:dyDescent="0.3">
      <c r="A6" s="140"/>
      <c r="B6" s="140"/>
      <c r="C6" s="140"/>
      <c r="D6" s="140"/>
      <c r="E6" s="142"/>
      <c r="F6" s="142" t="s">
        <v>30</v>
      </c>
      <c r="G6" s="142" t="s">
        <v>30</v>
      </c>
      <c r="H6" s="142" t="s">
        <v>30</v>
      </c>
      <c r="I6" s="142" t="s">
        <v>30</v>
      </c>
    </row>
    <row r="7" spans="1:13" ht="15.75" thickBot="1" x14ac:dyDescent="0.3">
      <c r="A7" s="37" t="s">
        <v>33</v>
      </c>
      <c r="B7" s="38">
        <v>11461</v>
      </c>
      <c r="C7" s="39">
        <v>61359</v>
      </c>
      <c r="D7" s="39">
        <v>5632.6564656006603</v>
      </c>
      <c r="E7" s="38">
        <v>37549540.733000003</v>
      </c>
      <c r="F7" s="38">
        <v>36963856.222999997</v>
      </c>
      <c r="G7" s="38">
        <v>2159236.949</v>
      </c>
      <c r="H7" s="38">
        <v>1823432.298</v>
      </c>
      <c r="I7" s="40">
        <v>335804.65100000001</v>
      </c>
    </row>
    <row r="8" spans="1:13" thickBot="1" x14ac:dyDescent="0.35">
      <c r="A8" s="41" t="s">
        <v>34</v>
      </c>
      <c r="B8" s="43">
        <v>7806</v>
      </c>
      <c r="C8" s="43">
        <v>40934</v>
      </c>
      <c r="D8" s="43">
        <v>5698.6636371172108</v>
      </c>
      <c r="E8" s="42">
        <v>25744978.162</v>
      </c>
      <c r="F8" s="43">
        <v>25142760.999000002</v>
      </c>
      <c r="G8" s="42">
        <v>1580424.3389999999</v>
      </c>
      <c r="H8" s="42">
        <v>1180633.3089999999</v>
      </c>
      <c r="I8" s="44">
        <v>399791.03</v>
      </c>
    </row>
    <row r="9" spans="1:13" ht="15.75" thickBot="1" x14ac:dyDescent="0.3">
      <c r="A9" s="22" t="s">
        <v>35</v>
      </c>
      <c r="B9" s="45">
        <v>5071</v>
      </c>
      <c r="C9" s="46">
        <v>29590</v>
      </c>
      <c r="D9" s="46">
        <v>5872.6015654108314</v>
      </c>
      <c r="E9" s="45">
        <v>19453066.315000001</v>
      </c>
      <c r="F9" s="46">
        <v>18804244.407000002</v>
      </c>
      <c r="G9" s="45">
        <v>1185947.2120000001</v>
      </c>
      <c r="H9" s="45">
        <v>696300.08100000001</v>
      </c>
      <c r="I9" s="47">
        <v>489647.13099999999</v>
      </c>
    </row>
  </sheetData>
  <mergeCells count="10">
    <mergeCell ref="A5:A6"/>
    <mergeCell ref="B5:B6"/>
    <mergeCell ref="C5:C6"/>
    <mergeCell ref="D5:D6"/>
    <mergeCell ref="A4:I4"/>
    <mergeCell ref="E5:E6"/>
    <mergeCell ref="F5:F6"/>
    <mergeCell ref="G5:G6"/>
    <mergeCell ref="H5:H6"/>
    <mergeCell ref="I5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zoomScaleNormal="100" workbookViewId="0">
      <selection activeCell="F4" sqref="F4"/>
    </sheetView>
  </sheetViews>
  <sheetFormatPr defaultRowHeight="15" x14ac:dyDescent="0.25"/>
  <cols>
    <col min="1" max="1" width="5.5703125" customWidth="1"/>
    <col min="2" max="2" width="13.140625" customWidth="1"/>
    <col min="3" max="3" width="34.42578125" customWidth="1"/>
    <col min="5" max="5" width="10" customWidth="1"/>
    <col min="6" max="6" width="9.85546875" bestFit="1" customWidth="1"/>
    <col min="7" max="7" width="10.42578125" customWidth="1"/>
  </cols>
  <sheetData>
    <row r="3" spans="1:9" s="73" customFormat="1" x14ac:dyDescent="0.25">
      <c r="A3" s="96" t="s">
        <v>74</v>
      </c>
      <c r="B3" s="79"/>
      <c r="C3" s="78"/>
      <c r="D3" s="78"/>
      <c r="E3" s="78"/>
      <c r="F3" s="78"/>
      <c r="G3" s="78"/>
      <c r="H3" s="78"/>
      <c r="I3" s="78"/>
    </row>
    <row r="4" spans="1:9" x14ac:dyDescent="0.25">
      <c r="B4" s="130"/>
      <c r="C4" s="130"/>
      <c r="D4" s="130"/>
      <c r="E4" s="130"/>
      <c r="F4" s="129" t="s">
        <v>36</v>
      </c>
      <c r="G4" s="130"/>
    </row>
    <row r="5" spans="1:9" ht="24" x14ac:dyDescent="0.25">
      <c r="A5" s="111" t="s">
        <v>37</v>
      </c>
      <c r="B5" s="111" t="s">
        <v>38</v>
      </c>
      <c r="C5" s="111" t="s">
        <v>39</v>
      </c>
      <c r="D5" s="111" t="s">
        <v>106</v>
      </c>
      <c r="E5" s="111" t="s">
        <v>2</v>
      </c>
      <c r="F5" s="111" t="s">
        <v>21</v>
      </c>
      <c r="G5" s="111" t="s">
        <v>3</v>
      </c>
    </row>
    <row r="6" spans="1:9" x14ac:dyDescent="0.25">
      <c r="A6" s="100" t="s">
        <v>40</v>
      </c>
      <c r="B6" s="100">
        <v>92510683607</v>
      </c>
      <c r="C6" s="99" t="s">
        <v>90</v>
      </c>
      <c r="D6" s="100" t="s">
        <v>41</v>
      </c>
      <c r="E6" s="101">
        <v>3424</v>
      </c>
      <c r="F6" s="101">
        <v>4536580.1639999999</v>
      </c>
      <c r="G6" s="110">
        <v>160808.25700000001</v>
      </c>
    </row>
    <row r="7" spans="1:9" x14ac:dyDescent="0.25">
      <c r="A7" s="100" t="s">
        <v>42</v>
      </c>
      <c r="B7" s="100">
        <v>20950636972</v>
      </c>
      <c r="C7" s="99" t="s">
        <v>91</v>
      </c>
      <c r="D7" s="100" t="s">
        <v>41</v>
      </c>
      <c r="E7" s="101">
        <v>525</v>
      </c>
      <c r="F7" s="101">
        <v>609738.37399999995</v>
      </c>
      <c r="G7" s="110">
        <v>66106.044999999998</v>
      </c>
    </row>
    <row r="8" spans="1:9" x14ac:dyDescent="0.25">
      <c r="A8" s="100" t="s">
        <v>44</v>
      </c>
      <c r="B8" s="100">
        <v>80300395055</v>
      </c>
      <c r="C8" s="99" t="s">
        <v>92</v>
      </c>
      <c r="D8" s="100" t="s">
        <v>41</v>
      </c>
      <c r="E8" s="101">
        <v>192</v>
      </c>
      <c r="F8" s="101">
        <v>153473.15100000001</v>
      </c>
      <c r="G8" s="110">
        <v>42009.368000000002</v>
      </c>
    </row>
    <row r="9" spans="1:9" x14ac:dyDescent="0.25">
      <c r="A9" s="100" t="s">
        <v>45</v>
      </c>
      <c r="B9" s="100">
        <v>45522650856</v>
      </c>
      <c r="C9" s="99" t="s">
        <v>95</v>
      </c>
      <c r="D9" s="100" t="s">
        <v>43</v>
      </c>
      <c r="E9" s="101">
        <v>161</v>
      </c>
      <c r="F9" s="101">
        <v>187457.552</v>
      </c>
      <c r="G9" s="110">
        <v>40388.660000000003</v>
      </c>
    </row>
    <row r="10" spans="1:9" x14ac:dyDescent="0.25">
      <c r="A10" s="100" t="s">
        <v>46</v>
      </c>
      <c r="B10" s="100">
        <v>29522229899</v>
      </c>
      <c r="C10" s="99" t="s">
        <v>96</v>
      </c>
      <c r="D10" s="100" t="s">
        <v>41</v>
      </c>
      <c r="E10" s="101">
        <v>0</v>
      </c>
      <c r="F10" s="101">
        <v>37671.228000000003</v>
      </c>
      <c r="G10" s="110">
        <v>37629.050000000003</v>
      </c>
    </row>
    <row r="11" spans="1:9" x14ac:dyDescent="0.25">
      <c r="A11" s="100" t="s">
        <v>47</v>
      </c>
      <c r="B11" s="100">
        <v>27531244647</v>
      </c>
      <c r="C11" s="99" t="s">
        <v>93</v>
      </c>
      <c r="D11" s="100" t="s">
        <v>41</v>
      </c>
      <c r="E11" s="101">
        <v>395</v>
      </c>
      <c r="F11" s="101">
        <v>305912.41600000003</v>
      </c>
      <c r="G11" s="110">
        <v>35199.006000000001</v>
      </c>
    </row>
    <row r="12" spans="1:9" x14ac:dyDescent="0.25">
      <c r="A12" s="100" t="s">
        <v>49</v>
      </c>
      <c r="B12" s="112" t="s">
        <v>107</v>
      </c>
      <c r="C12" s="99" t="s">
        <v>97</v>
      </c>
      <c r="D12" s="100" t="s">
        <v>43</v>
      </c>
      <c r="E12" s="101">
        <v>198</v>
      </c>
      <c r="F12" s="101">
        <v>769095.04200000002</v>
      </c>
      <c r="G12" s="110">
        <v>28779.27</v>
      </c>
    </row>
    <row r="13" spans="1:9" x14ac:dyDescent="0.25">
      <c r="A13" s="100" t="s">
        <v>50</v>
      </c>
      <c r="B13" s="100">
        <v>34159378611</v>
      </c>
      <c r="C13" s="99" t="s">
        <v>98</v>
      </c>
      <c r="D13" s="100" t="s">
        <v>41</v>
      </c>
      <c r="E13" s="101">
        <v>0</v>
      </c>
      <c r="F13" s="101">
        <v>28727.609</v>
      </c>
      <c r="G13" s="110">
        <v>22830.705000000002</v>
      </c>
    </row>
    <row r="14" spans="1:9" x14ac:dyDescent="0.25">
      <c r="A14" s="100" t="s">
        <v>51</v>
      </c>
      <c r="B14" s="100">
        <v>12276445344</v>
      </c>
      <c r="C14" s="99" t="s">
        <v>99</v>
      </c>
      <c r="D14" s="100" t="s">
        <v>41</v>
      </c>
      <c r="E14" s="101">
        <v>213</v>
      </c>
      <c r="F14" s="101">
        <v>104568.584</v>
      </c>
      <c r="G14" s="110">
        <v>19372.579000000002</v>
      </c>
    </row>
    <row r="15" spans="1:9" x14ac:dyDescent="0.25">
      <c r="A15" s="100" t="s">
        <v>52</v>
      </c>
      <c r="B15" s="112" t="s">
        <v>105</v>
      </c>
      <c r="C15" s="99" t="s">
        <v>94</v>
      </c>
      <c r="D15" s="100" t="s">
        <v>41</v>
      </c>
      <c r="E15" s="101">
        <v>86</v>
      </c>
      <c r="F15" s="101">
        <v>73232.388000000006</v>
      </c>
      <c r="G15" s="110">
        <v>14367.78</v>
      </c>
    </row>
    <row r="16" spans="1:9" x14ac:dyDescent="0.25">
      <c r="A16" s="143" t="s">
        <v>53</v>
      </c>
      <c r="B16" s="143"/>
      <c r="C16" s="143"/>
      <c r="D16" s="143"/>
      <c r="E16" s="108">
        <f>SUM(E6:E15)</f>
        <v>5194</v>
      </c>
      <c r="F16" s="108">
        <f>SUM(F6:F15)</f>
        <v>6806456.5080000004</v>
      </c>
      <c r="G16" s="108">
        <f>SUM(G6:G15)</f>
        <v>467490.72000000015</v>
      </c>
    </row>
    <row r="17" spans="1:7" x14ac:dyDescent="0.25">
      <c r="A17" s="144" t="s">
        <v>54</v>
      </c>
      <c r="B17" s="144"/>
      <c r="C17" s="144"/>
      <c r="D17" s="144"/>
      <c r="E17" s="55">
        <v>42726</v>
      </c>
      <c r="F17" s="55">
        <v>25744978.162</v>
      </c>
      <c r="G17" s="55">
        <v>1580424.3389999999</v>
      </c>
    </row>
    <row r="18" spans="1:7" x14ac:dyDescent="0.25">
      <c r="A18" s="145" t="s">
        <v>63</v>
      </c>
      <c r="B18" s="145"/>
      <c r="C18" s="145"/>
      <c r="D18" s="145"/>
      <c r="E18" s="109">
        <f>E16/E17*100</f>
        <v>12.156532322239386</v>
      </c>
      <c r="F18" s="109">
        <f t="shared" ref="F18:G18" si="0">F16/F17*100</f>
        <v>26.437996820857435</v>
      </c>
      <c r="G18" s="109">
        <f t="shared" si="0"/>
        <v>29.580075962117931</v>
      </c>
    </row>
    <row r="19" spans="1:7" x14ac:dyDescent="0.25">
      <c r="A19" s="81" t="s">
        <v>75</v>
      </c>
      <c r="E19" s="68"/>
      <c r="F19" s="68"/>
      <c r="G19" s="68"/>
    </row>
    <row r="20" spans="1:7" ht="14.45" x14ac:dyDescent="0.3"/>
    <row r="21" spans="1:7" ht="14.45" x14ac:dyDescent="0.3"/>
    <row r="22" spans="1:7" ht="14.45" x14ac:dyDescent="0.3"/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110" zoomScaleNormal="110" workbookViewId="0">
      <selection activeCell="A4" sqref="A4"/>
    </sheetView>
  </sheetViews>
  <sheetFormatPr defaultColWidth="9.140625" defaultRowHeight="14.25" x14ac:dyDescent="0.2"/>
  <cols>
    <col min="1" max="1" width="15.42578125" style="64" customWidth="1"/>
    <col min="2" max="2" width="12.5703125" style="64" customWidth="1"/>
    <col min="3" max="3" width="11.28515625" style="64" customWidth="1"/>
    <col min="4" max="4" width="14.7109375" style="64" customWidth="1"/>
    <col min="5" max="9" width="9.140625" style="64"/>
    <col min="10" max="11" width="11.28515625" style="64" bestFit="1" customWidth="1"/>
    <col min="12" max="12" width="9.140625" style="64"/>
    <col min="13" max="14" width="11.28515625" style="64" bestFit="1" customWidth="1"/>
    <col min="15" max="33" width="9.140625" style="64"/>
    <col min="34" max="35" width="11.28515625" style="64" bestFit="1" customWidth="1"/>
    <col min="36" max="36" width="9.140625" style="64"/>
    <col min="37" max="38" width="11.28515625" style="64" bestFit="1" customWidth="1"/>
    <col min="39" max="16384" width="9.140625" style="64"/>
  </cols>
  <sheetData>
    <row r="1" spans="1:15" ht="13.9" x14ac:dyDescent="0.25">
      <c r="O1" s="65"/>
    </row>
    <row r="3" spans="1:15" s="105" customFormat="1" x14ac:dyDescent="0.2">
      <c r="A3" s="104" t="s">
        <v>108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5" spans="1:15" ht="23.25" customHeight="1" x14ac:dyDescent="0.2">
      <c r="A5" s="113" t="s">
        <v>17</v>
      </c>
      <c r="B5" s="113" t="s">
        <v>33</v>
      </c>
      <c r="C5" s="113" t="s">
        <v>34</v>
      </c>
      <c r="D5" s="114" t="s">
        <v>68</v>
      </c>
      <c r="E5" s="67"/>
    </row>
    <row r="6" spans="1:15" x14ac:dyDescent="0.2">
      <c r="A6" s="115" t="s">
        <v>21</v>
      </c>
      <c r="B6" s="116">
        <v>37549540.733000003</v>
      </c>
      <c r="C6" s="116">
        <v>25744978.162</v>
      </c>
      <c r="D6" s="116">
        <v>11804562.571000002</v>
      </c>
      <c r="E6" s="66"/>
    </row>
    <row r="7" spans="1:15" x14ac:dyDescent="0.2">
      <c r="A7" s="115" t="s">
        <v>3</v>
      </c>
      <c r="B7" s="116">
        <v>2159236.949</v>
      </c>
      <c r="C7" s="116">
        <v>1580424.3389999999</v>
      </c>
      <c r="D7" s="117">
        <f>B7-C7</f>
        <v>578812.6100000001</v>
      </c>
      <c r="E7" s="66"/>
    </row>
    <row r="8" spans="1:15" x14ac:dyDescent="0.2">
      <c r="A8" s="72"/>
      <c r="B8" s="72"/>
      <c r="C8" s="72"/>
      <c r="D8" s="72"/>
    </row>
    <row r="9" spans="1:15" ht="22.5" x14ac:dyDescent="0.2">
      <c r="A9" s="113" t="s">
        <v>17</v>
      </c>
      <c r="B9" s="113" t="s">
        <v>33</v>
      </c>
      <c r="C9" s="113" t="s">
        <v>34</v>
      </c>
      <c r="D9" s="114" t="s">
        <v>68</v>
      </c>
    </row>
    <row r="10" spans="1:15" x14ac:dyDescent="0.2">
      <c r="A10" s="115" t="s">
        <v>21</v>
      </c>
      <c r="B10" s="118">
        <v>100</v>
      </c>
      <c r="C10" s="119">
        <f>C6/B6*100</f>
        <v>68.562697863769898</v>
      </c>
      <c r="D10" s="118">
        <f>B10-C10</f>
        <v>31.437302136230102</v>
      </c>
    </row>
    <row r="11" spans="1:15" x14ac:dyDescent="0.2">
      <c r="A11" s="115" t="s">
        <v>3</v>
      </c>
      <c r="B11" s="118">
        <v>100</v>
      </c>
      <c r="C11" s="119">
        <f>C7/B7*100</f>
        <v>73.19365017961259</v>
      </c>
      <c r="D11" s="120">
        <f>B11-C11</f>
        <v>26.80634982038741</v>
      </c>
    </row>
    <row r="16" spans="1:15" ht="15" x14ac:dyDescent="0.25">
      <c r="F16" s="81" t="s">
        <v>75</v>
      </c>
      <c r="G16" s="63"/>
      <c r="H16" s="6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tabSelected="1" workbookViewId="0">
      <selection activeCell="D23" sqref="D23"/>
    </sheetView>
  </sheetViews>
  <sheetFormatPr defaultColWidth="9.140625" defaultRowHeight="15" x14ac:dyDescent="0.25"/>
  <cols>
    <col min="1" max="1" width="16.5703125" style="63" bestFit="1" customWidth="1"/>
    <col min="2" max="2" width="12" style="63" customWidth="1"/>
    <col min="3" max="3" width="13.85546875" style="63" customWidth="1"/>
    <col min="4" max="4" width="14.5703125" style="63" customWidth="1"/>
    <col min="5" max="16384" width="9.140625" style="63"/>
  </cols>
  <sheetData>
    <row r="3" spans="1:15" s="73" customFormat="1" x14ac:dyDescent="0.25">
      <c r="A3" s="96" t="s">
        <v>109</v>
      </c>
      <c r="B3" s="74"/>
      <c r="C3" s="74"/>
      <c r="D3" s="74"/>
      <c r="E3" s="74"/>
      <c r="F3" s="74"/>
      <c r="G3" s="74"/>
      <c r="H3" s="74"/>
      <c r="I3" s="74"/>
      <c r="J3" s="80"/>
    </row>
    <row r="4" spans="1:15" x14ac:dyDescent="0.25">
      <c r="A4" s="52"/>
      <c r="B4" s="52"/>
      <c r="C4" s="52"/>
      <c r="D4" s="129" t="s">
        <v>36</v>
      </c>
      <c r="E4" s="56"/>
      <c r="F4" s="146" t="s">
        <v>61</v>
      </c>
      <c r="G4" s="147"/>
      <c r="H4" s="147"/>
      <c r="I4" s="147"/>
      <c r="J4" s="147"/>
      <c r="K4" s="147"/>
      <c r="L4" s="147"/>
      <c r="M4" s="147"/>
      <c r="N4" s="147"/>
      <c r="O4" s="147"/>
    </row>
    <row r="5" spans="1:15" ht="25.5" x14ac:dyDescent="0.25">
      <c r="A5" s="127" t="s">
        <v>0</v>
      </c>
      <c r="B5" s="127" t="s">
        <v>2</v>
      </c>
      <c r="C5" s="127" t="s">
        <v>21</v>
      </c>
      <c r="D5" s="127" t="s">
        <v>60</v>
      </c>
      <c r="E5" s="52"/>
      <c r="F5" s="53"/>
      <c r="G5" s="54"/>
      <c r="H5" s="54"/>
      <c r="I5" s="54"/>
      <c r="J5" s="51"/>
    </row>
    <row r="6" spans="1:15" x14ac:dyDescent="0.25">
      <c r="A6" s="121" t="s">
        <v>43</v>
      </c>
      <c r="B6" s="122">
        <v>2330</v>
      </c>
      <c r="C6" s="128">
        <v>1994008.456</v>
      </c>
      <c r="D6" s="122">
        <v>856</v>
      </c>
      <c r="F6" s="53"/>
      <c r="G6" s="54"/>
      <c r="H6" s="54"/>
      <c r="I6" s="54"/>
      <c r="J6" s="51"/>
    </row>
    <row r="7" spans="1:15" x14ac:dyDescent="0.25">
      <c r="A7" s="121" t="s">
        <v>41</v>
      </c>
      <c r="B7" s="122">
        <v>29590</v>
      </c>
      <c r="C7" s="128">
        <v>19453066.315000001</v>
      </c>
      <c r="D7" s="122">
        <v>657</v>
      </c>
      <c r="E7" s="52"/>
      <c r="F7" s="53"/>
      <c r="G7" s="54"/>
      <c r="H7" s="54"/>
      <c r="I7" s="54"/>
      <c r="J7" s="51"/>
    </row>
    <row r="8" spans="1:15" x14ac:dyDescent="0.25">
      <c r="A8" s="121" t="s">
        <v>48</v>
      </c>
      <c r="B8" s="122">
        <v>2901</v>
      </c>
      <c r="C8" s="128">
        <v>1611289.18</v>
      </c>
      <c r="D8" s="122">
        <v>555.42543260944501</v>
      </c>
      <c r="E8" s="52"/>
      <c r="F8" s="53"/>
      <c r="G8" s="54"/>
      <c r="H8" s="54"/>
      <c r="I8" s="54"/>
      <c r="J8" s="51"/>
    </row>
    <row r="9" spans="1:15" x14ac:dyDescent="0.25">
      <c r="A9" s="121" t="s">
        <v>55</v>
      </c>
      <c r="B9" s="122">
        <v>605</v>
      </c>
      <c r="C9" s="128">
        <v>295490.53399999999</v>
      </c>
      <c r="D9" s="122">
        <v>488.41410578512392</v>
      </c>
    </row>
    <row r="10" spans="1:15" x14ac:dyDescent="0.25">
      <c r="A10" s="121" t="s">
        <v>57</v>
      </c>
      <c r="B10" s="122">
        <v>994</v>
      </c>
      <c r="C10" s="128">
        <v>462060.44799999997</v>
      </c>
      <c r="D10" s="122">
        <v>464.84954527162978</v>
      </c>
    </row>
    <row r="11" spans="1:15" x14ac:dyDescent="0.25">
      <c r="A11" s="121" t="s">
        <v>56</v>
      </c>
      <c r="B11" s="122">
        <v>2719</v>
      </c>
      <c r="C11" s="128">
        <v>1261905.5689999999</v>
      </c>
      <c r="D11" s="122">
        <v>464.10649834497974</v>
      </c>
    </row>
    <row r="12" spans="1:15" x14ac:dyDescent="0.25">
      <c r="A12" s="121" t="s">
        <v>65</v>
      </c>
      <c r="B12" s="122">
        <v>489</v>
      </c>
      <c r="C12" s="128">
        <v>212286.454</v>
      </c>
      <c r="D12" s="122">
        <v>434.12362781186096</v>
      </c>
    </row>
    <row r="13" spans="1:15" x14ac:dyDescent="0.25">
      <c r="A13" s="121" t="s">
        <v>58</v>
      </c>
      <c r="B13" s="122">
        <v>496</v>
      </c>
      <c r="C13" s="128">
        <v>194941.01300000001</v>
      </c>
      <c r="D13" s="122">
        <v>393.02623588709679</v>
      </c>
    </row>
    <row r="14" spans="1:15" x14ac:dyDescent="0.25">
      <c r="A14" s="121" t="s">
        <v>59</v>
      </c>
      <c r="B14" s="122">
        <v>675</v>
      </c>
      <c r="C14" s="128">
        <v>225370.592</v>
      </c>
      <c r="D14" s="122">
        <v>333.88235851851852</v>
      </c>
    </row>
    <row r="15" spans="1:15" x14ac:dyDescent="0.25">
      <c r="A15" s="121" t="s">
        <v>66</v>
      </c>
      <c r="B15" s="122">
        <v>135</v>
      </c>
      <c r="C15" s="128">
        <v>34559.601000000002</v>
      </c>
      <c r="D15" s="122">
        <v>255.99704444444447</v>
      </c>
    </row>
    <row r="18" spans="6:6" x14ac:dyDescent="0.25">
      <c r="F18" s="81" t="s">
        <v>75</v>
      </c>
    </row>
  </sheetData>
  <sortState ref="A26:AV35">
    <sortCondition descending="1" ref="D26:D35"/>
  </sortState>
  <mergeCells count="1">
    <mergeCell ref="F4:O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8"/>
  <sheetViews>
    <sheetView zoomScaleNormal="100" workbookViewId="0">
      <selection activeCell="H38" sqref="H38"/>
    </sheetView>
  </sheetViews>
  <sheetFormatPr defaultColWidth="9.140625" defaultRowHeight="15" x14ac:dyDescent="0.25"/>
  <cols>
    <col min="1" max="1" width="12.28515625" style="63" customWidth="1"/>
    <col min="2" max="2" width="14" style="63" customWidth="1"/>
    <col min="3" max="16384" width="9.140625" style="63"/>
  </cols>
  <sheetData>
    <row r="3" spans="1:18" s="70" customFormat="1" x14ac:dyDescent="0.25">
      <c r="A3" s="102" t="s">
        <v>110</v>
      </c>
      <c r="B3" s="102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ht="15.75" customHeight="1" x14ac:dyDescent="0.25">
      <c r="A5" s="111" t="s">
        <v>70</v>
      </c>
      <c r="B5" s="111" t="s">
        <v>71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x14ac:dyDescent="0.25">
      <c r="A6" s="121" t="s">
        <v>56</v>
      </c>
      <c r="B6" s="122">
        <v>4910.5102672551184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x14ac:dyDescent="0.25">
      <c r="A7" s="121" t="s">
        <v>58</v>
      </c>
      <c r="B7" s="122">
        <v>5422.0742607526881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x14ac:dyDescent="0.25">
      <c r="A8" s="121" t="s">
        <v>48</v>
      </c>
      <c r="B8" s="122">
        <v>5719.9644950017237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1:18" x14ac:dyDescent="0.25">
      <c r="A9" s="121" t="s">
        <v>43</v>
      </c>
      <c r="B9" s="122">
        <v>5726.5084763948498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x14ac:dyDescent="0.25">
      <c r="A10" s="121" t="s">
        <v>41</v>
      </c>
      <c r="B10" s="122">
        <v>6088.9220767151064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8" x14ac:dyDescent="0.25">
      <c r="A11" s="123" t="s">
        <v>34</v>
      </c>
      <c r="B11" s="124">
        <v>5852.4165404472196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 x14ac:dyDescent="0.25">
      <c r="A12" s="125" t="s">
        <v>67</v>
      </c>
      <c r="B12" s="126">
        <v>5970.8372666092755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18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8" ht="14.45" x14ac:dyDescent="0.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18" ht="14.45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18" ht="14.45" x14ac:dyDescent="0.3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 ht="14.45" x14ac:dyDescent="0.3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ht="14.45" x14ac:dyDescent="0.3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ht="14.45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0" spans="1:18" ht="14.45" x14ac:dyDescent="0.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1:18" ht="14.45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8" ht="14.45" x14ac:dyDescent="0.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</row>
    <row r="23" spans="1:18" ht="14.45" x14ac:dyDescent="0.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1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8" x14ac:dyDescent="0.25">
      <c r="A26" s="64"/>
      <c r="B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</row>
    <row r="27" spans="1:18" x14ac:dyDescent="0.25">
      <c r="A27" s="64"/>
      <c r="B27" s="64"/>
      <c r="C27" s="81" t="s">
        <v>101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54" spans="1:5" ht="15.75" x14ac:dyDescent="0.25">
      <c r="A54" s="83" t="s">
        <v>76</v>
      </c>
      <c r="B54" s="83" t="s">
        <v>77</v>
      </c>
      <c r="C54" s="83" t="s">
        <v>100</v>
      </c>
      <c r="D54" s="90" t="s">
        <v>88</v>
      </c>
    </row>
    <row r="55" spans="1:5" ht="16.5" thickBot="1" x14ac:dyDescent="0.3">
      <c r="A55" s="84" t="s">
        <v>84</v>
      </c>
      <c r="B55" s="28">
        <v>5872.6015654108314</v>
      </c>
      <c r="C55" s="28">
        <v>6088.9220767151064</v>
      </c>
      <c r="D55" s="88">
        <f t="shared" ref="D55:D67" si="0">C55/B55*100</f>
        <v>103.68355504617215</v>
      </c>
      <c r="E55" s="63">
        <f>C55/C56*100</f>
        <v>101.97769265570504</v>
      </c>
    </row>
    <row r="56" spans="1:5" ht="16.5" thickBot="1" x14ac:dyDescent="0.3">
      <c r="A56" s="85" t="s">
        <v>67</v>
      </c>
      <c r="B56" s="86">
        <v>5871.4316026062634</v>
      </c>
      <c r="C56" s="86">
        <v>5970.8372666092755</v>
      </c>
      <c r="D56" s="89">
        <f t="shared" si="0"/>
        <v>101.69303963208711</v>
      </c>
    </row>
    <row r="57" spans="1:5" ht="16.5" thickBot="1" x14ac:dyDescent="0.3">
      <c r="A57" s="85" t="s">
        <v>34</v>
      </c>
      <c r="B57" s="86">
        <v>5698.6636371172108</v>
      </c>
      <c r="C57" s="86">
        <v>5852.4165404472233</v>
      </c>
      <c r="D57" s="89">
        <f t="shared" si="0"/>
        <v>102.69805191393596</v>
      </c>
    </row>
    <row r="58" spans="1:5" ht="16.5" thickBot="1" x14ac:dyDescent="0.3">
      <c r="A58" s="85" t="s">
        <v>33</v>
      </c>
      <c r="B58" s="86">
        <v>5632.6564656006603</v>
      </c>
      <c r="C58" s="86">
        <v>5729.5432332665141</v>
      </c>
      <c r="D58" s="89">
        <f t="shared" si="0"/>
        <v>101.72009012545951</v>
      </c>
    </row>
    <row r="59" spans="1:5" ht="16.5" thickBot="1" x14ac:dyDescent="0.3">
      <c r="A59" s="84" t="s">
        <v>78</v>
      </c>
      <c r="B59" s="28">
        <v>5698.5580993520516</v>
      </c>
      <c r="C59" s="28">
        <v>5726.5084763948498</v>
      </c>
      <c r="D59" s="88">
        <f t="shared" si="0"/>
        <v>100.49048156666116</v>
      </c>
    </row>
    <row r="60" spans="1:5" ht="16.5" thickBot="1" x14ac:dyDescent="0.3">
      <c r="A60" s="84" t="s">
        <v>83</v>
      </c>
      <c r="B60" s="28">
        <v>5783.0082333904438</v>
      </c>
      <c r="C60" s="28">
        <v>5719.9644950017237</v>
      </c>
      <c r="D60" s="88">
        <f t="shared" si="0"/>
        <v>98.909845259691792</v>
      </c>
    </row>
    <row r="61" spans="1:5" ht="16.5" thickBot="1" x14ac:dyDescent="0.3">
      <c r="A61" s="84" t="s">
        <v>80</v>
      </c>
      <c r="B61" s="28">
        <v>5538.1317204301076</v>
      </c>
      <c r="C61" s="28">
        <v>5422.0742607526881</v>
      </c>
      <c r="D61" s="88">
        <f t="shared" si="0"/>
        <v>97.904393294776924</v>
      </c>
    </row>
    <row r="62" spans="1:5" ht="16.5" thickBot="1" x14ac:dyDescent="0.3">
      <c r="A62" s="84" t="s">
        <v>85</v>
      </c>
      <c r="B62" s="28">
        <v>4793.9852476623701</v>
      </c>
      <c r="C62" s="28">
        <v>4910.5102672551184</v>
      </c>
      <c r="D62" s="88">
        <f t="shared" si="0"/>
        <v>102.43065035816636</v>
      </c>
    </row>
    <row r="63" spans="1:5" ht="16.5" thickBot="1" x14ac:dyDescent="0.3">
      <c r="A63" s="84" t="s">
        <v>79</v>
      </c>
      <c r="B63" s="28">
        <v>4950.0729856512144</v>
      </c>
      <c r="C63" s="28">
        <v>4834.495592286502</v>
      </c>
      <c r="D63" s="88">
        <f t="shared" si="0"/>
        <v>97.665137590905488</v>
      </c>
    </row>
    <row r="64" spans="1:5" ht="16.5" thickBot="1" x14ac:dyDescent="0.3">
      <c r="A64" s="84" t="s">
        <v>87</v>
      </c>
      <c r="B64" s="28">
        <v>4665.000796178344</v>
      </c>
      <c r="C64" s="28">
        <v>4762.1188799463444</v>
      </c>
      <c r="D64" s="88">
        <f t="shared" si="0"/>
        <v>102.08184495590143</v>
      </c>
    </row>
    <row r="65" spans="1:7" s="87" customFormat="1" ht="16.5" thickBot="1" x14ac:dyDescent="0.3">
      <c r="A65" s="84" t="s">
        <v>86</v>
      </c>
      <c r="B65" s="28">
        <v>4719.3837325349295</v>
      </c>
      <c r="C65" s="28">
        <v>4714.1862644853445</v>
      </c>
      <c r="D65" s="88">
        <f t="shared" si="0"/>
        <v>99.889869772323152</v>
      </c>
      <c r="E65" s="63"/>
      <c r="F65" s="63"/>
      <c r="G65" s="63"/>
    </row>
    <row r="66" spans="1:7" s="87" customFormat="1" ht="16.5" thickBot="1" x14ac:dyDescent="0.3">
      <c r="A66" s="84" t="s">
        <v>81</v>
      </c>
      <c r="B66" s="28">
        <v>4340.3697183098593</v>
      </c>
      <c r="C66" s="28">
        <v>4322.8419753086418</v>
      </c>
      <c r="D66" s="88">
        <f t="shared" si="0"/>
        <v>99.596169355636306</v>
      </c>
      <c r="E66" s="63"/>
      <c r="F66" s="63"/>
      <c r="G66" s="63"/>
    </row>
    <row r="67" spans="1:7" s="87" customFormat="1" ht="32.25" thickBot="1" x14ac:dyDescent="0.3">
      <c r="A67" s="84" t="s">
        <v>82</v>
      </c>
      <c r="B67" s="28">
        <v>3793.0514322916665</v>
      </c>
      <c r="C67" s="28">
        <v>3945.4444444444448</v>
      </c>
      <c r="D67" s="88">
        <f t="shared" si="0"/>
        <v>104.01768905255014</v>
      </c>
      <c r="E67" s="63"/>
      <c r="F67" s="63"/>
      <c r="G67" s="63"/>
    </row>
    <row r="68" spans="1:7" ht="15.75" thickBot="1" x14ac:dyDescent="0.3">
      <c r="C68" s="9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</vt:lpstr>
      <vt:lpstr>Tablica 2</vt:lpstr>
      <vt:lpstr>Tablica 3</vt:lpstr>
      <vt:lpstr>Tablica 4</vt:lpstr>
      <vt:lpstr>Grafikon 1 i 2</vt:lpstr>
      <vt:lpstr>Grafikon 3 </vt:lpstr>
      <vt:lpstr>Grafikon 4</vt:lpstr>
      <vt:lpstr>'Tablica 4'!OLE_LINK2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2019-09-19T06:32:50Z</dcterms:created>
  <dcterms:modified xsi:type="dcterms:W3CDTF">2021-09-20T12:43:32Z</dcterms:modified>
</cp:coreProperties>
</file>