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22995" windowHeight="9735" tabRatio="872"/>
  </bookViews>
  <sheets>
    <sheet name="Tablica 1" sheetId="1" r:id="rId1"/>
    <sheet name="Grafikon 1. i 2." sheetId="4" r:id="rId2"/>
    <sheet name="Tablica 2" sheetId="9" r:id="rId3"/>
    <sheet name="E36 po zupanijama" sheetId="13" r:id="rId4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F19" i="9" l="1"/>
  <c r="H19" i="9"/>
  <c r="H20" i="9"/>
  <c r="F20" i="9"/>
  <c r="E20" i="9"/>
  <c r="E19" i="9"/>
  <c r="H16" i="9"/>
  <c r="G16" i="9"/>
  <c r="F16" i="9"/>
  <c r="E16" i="9"/>
  <c r="G17" i="9"/>
  <c r="G15" i="9"/>
  <c r="G14" i="9"/>
  <c r="G13" i="9"/>
  <c r="G12" i="9"/>
  <c r="G11" i="9"/>
  <c r="G10" i="9"/>
  <c r="G9" i="9"/>
  <c r="G8" i="9"/>
  <c r="G7" i="9"/>
  <c r="G6" i="9"/>
  <c r="E18" i="9"/>
  <c r="N17" i="1" l="1"/>
  <c r="N23" i="1" l="1"/>
  <c r="N8" i="1"/>
  <c r="N9" i="1"/>
  <c r="N10" i="1"/>
  <c r="N11" i="1"/>
  <c r="N12" i="1"/>
  <c r="N13" i="1"/>
  <c r="N14" i="1"/>
  <c r="N15" i="1"/>
  <c r="N16" i="1"/>
  <c r="N19" i="1"/>
  <c r="N20" i="1"/>
  <c r="N21" i="1"/>
  <c r="N22" i="1"/>
  <c r="N7" i="1"/>
  <c r="H18" i="9" l="1"/>
  <c r="F18" i="9" l="1"/>
  <c r="D11" i="4"/>
  <c r="D6" i="4"/>
  <c r="D8" i="4" l="1"/>
  <c r="D12" i="4" l="1"/>
  <c r="D7" i="4"/>
</calcChain>
</file>

<file path=xl/sharedStrings.xml><?xml version="1.0" encoding="utf-8"?>
<sst xmlns="http://schemas.openxmlformats.org/spreadsheetml/2006/main" count="204" uniqueCount="156">
  <si>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</si>
  <si>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</si>
  <si>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</si>
  <si>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</si>
  <si>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</si>
  <si>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</si>
  <si>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</si>
  <si>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</si>
  <si>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</si>
  <si>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</si>
  <si>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</si>
  <si>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</si>
  <si>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</si>
  <si>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</si>
  <si>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</si>
  <si>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</si>
  <si>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</si>
  <si>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</si>
  <si>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</si>
  <si>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2010.</t>
  </si>
  <si>
    <t>2011.</t>
  </si>
  <si>
    <t xml:space="preserve">Djelatnost E </t>
  </si>
  <si>
    <t>Odjeljak djelatnosti 36</t>
  </si>
  <si>
    <t>Udio odjeljka 36 u djelatnosti E</t>
  </si>
  <si>
    <t>2014.</t>
  </si>
  <si>
    <t>Djelatnost E (NKD 2007.)</t>
  </si>
  <si>
    <t>OIB</t>
  </si>
  <si>
    <t>Naziv poduzetnika</t>
  </si>
  <si>
    <t>Broj zaposlenih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</si>
  <si>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</si>
  <si>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</si>
  <si>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</si>
  <si>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</si>
  <si>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</si>
  <si>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</si>
  <si>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</si>
  <si>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</si>
  <si>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</si>
  <si>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</si>
  <si>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Dobit razdoblja</t>
  </si>
  <si>
    <t>¹Serija podataka u tablici za sve godine prikazana je iz godišnjeg financijskog izvještaja iz kolone tekuće godine.</t>
  </si>
  <si>
    <t>Investicije u novu dugotrajnu imovinu²</t>
  </si>
  <si>
    <t>2015.</t>
  </si>
  <si>
    <t>2016.</t>
  </si>
  <si>
    <t>2017.</t>
  </si>
  <si>
    <t>2018.</t>
  </si>
  <si>
    <t>Izvor: Fina, Registar godišnjih financijskih izvještaja</t>
  </si>
  <si>
    <t>R. br.</t>
  </si>
  <si>
    <t>Sjedište</t>
  </si>
  <si>
    <t>Izvor: Fina - Registar godišnjih financijskih izvještaja</t>
  </si>
  <si>
    <t>Ukupno top 10 poduzetnika po UP u odjeljku djelatnosti 36</t>
  </si>
  <si>
    <t>Udio top 10 u odjeljku djelatnosti 36</t>
  </si>
  <si>
    <t>Index</t>
  </si>
  <si>
    <t>(iznosi u tisućama kuna, prosječne plaće u kunama)</t>
  </si>
  <si>
    <t>Ukupni prihodi</t>
  </si>
  <si>
    <t>Za ukupno RH</t>
  </si>
  <si>
    <t>Za sve veličine i sve oznake vlasništva</t>
  </si>
  <si>
    <t>Iznosi u tisućama kuna, prosječne plaće u kunama</t>
  </si>
  <si>
    <t>Broj poduzetnika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</si>
  <si>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</si>
  <si>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</si>
  <si>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</si>
  <si>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</si>
  <si>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</si>
  <si>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</si>
  <si>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Prosječna mjesečna neto plaća po zaposlenom</t>
  </si>
  <si>
    <t>-</t>
  </si>
  <si>
    <t>2019.</t>
  </si>
  <si>
    <t>Izvoz u razdoblju</t>
  </si>
  <si>
    <t>Uvoz u razdoblju</t>
  </si>
  <si>
    <t>Prihod po zaposlenom</t>
  </si>
  <si>
    <t>Dobit ili gubitak razdoblja</t>
  </si>
  <si>
    <t>2020.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</si>
  <si>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- 2020.</t>
    </r>
  </si>
  <si>
    <t>Za djelatnost: E36     Skupljanje, pročišćavanje i opskrba vodom</t>
  </si>
  <si>
    <t>83416546499</t>
  </si>
  <si>
    <t>56826138353</t>
  </si>
  <si>
    <t>80805858278</t>
  </si>
  <si>
    <t>43654507669</t>
  </si>
  <si>
    <t>39048902955</t>
  </si>
  <si>
    <t>13269963589</t>
  </si>
  <si>
    <t>26251326399</t>
  </si>
  <si>
    <t>89406825003</t>
  </si>
  <si>
    <t>19798348108</t>
  </si>
  <si>
    <t>65617396824</t>
  </si>
  <si>
    <t>Ukupno svi poduzetnici (145) u odjeljku djelatnosti 36</t>
  </si>
  <si>
    <t>Šifra i naziv županije</t>
  </si>
  <si>
    <t>Troškovi osoblja</t>
  </si>
  <si>
    <t>Neto nadnice i plaće</t>
  </si>
  <si>
    <t>Prosječan broj zaposlenih na bazi sati rada</t>
  </si>
  <si>
    <t>Trgovinski saldo (izvoz - uvoz)</t>
  </si>
  <si>
    <t>Investicije u razdoblju</t>
  </si>
  <si>
    <t>Žup.</t>
  </si>
  <si>
    <t>Naziv županije</t>
  </si>
  <si>
    <t>svih</t>
  </si>
  <si>
    <t>dobitaša</t>
  </si>
  <si>
    <t>gubitaša</t>
  </si>
  <si>
    <t>izvoznika</t>
  </si>
  <si>
    <t>uvoznika</t>
  </si>
  <si>
    <t>investitora</t>
  </si>
  <si>
    <t>bez investicija</t>
  </si>
  <si>
    <t>ZAGREBAČKA</t>
  </si>
  <si>
    <t>&gt;&gt;100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</si>
  <si>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</si>
  <si>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</si>
  <si>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</si>
  <si>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</si>
  <si>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</si>
  <si>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</si>
  <si>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</si>
  <si>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</si>
  <si>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</si>
  <si>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</si>
  <si>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</si>
  <si>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</si>
  <si>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</si>
  <si>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</si>
  <si>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</si>
  <si>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</si>
  <si>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</si>
  <si>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</si>
  <si>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</si>
  <si>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</si>
  <si>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UKUPNO SVE ŽUPANIJE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</si>
  <si>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 </t>
    </r>
    <r>
      <rPr>
        <sz val="9"/>
        <color theme="3" tint="-0.249977111117893"/>
        <rFont val="Arial"/>
        <family val="2"/>
        <charset val="238"/>
      </rPr>
      <t xml:space="preserve">Osnovni financijski rezultati poslovanja poduzetnika u djelatnosti E i odjeljku djelatnosti 36 - u razdoblju od 2010.-2020. godine¹ </t>
    </r>
  </si>
  <si>
    <t>Udio top 5 u odjeljku djelatnosti 36</t>
  </si>
  <si>
    <t>Ukupno top 5 u odjeljku djelatosti 36</t>
  </si>
  <si>
    <t>VODOOPSKRBA I ODVODNJA d.o.o.</t>
  </si>
  <si>
    <t>VODOVOD I KANALIZACIJA, d.o.o.</t>
  </si>
  <si>
    <t>KD VODOVOD I KANALIZACIJA d.o.o. RIJEKA</t>
  </si>
  <si>
    <t>VODOVOD-OSIJEK d.o.o.</t>
  </si>
  <si>
    <t>VARKOM d.d. ZA OPSKRBU VODOM I ODVODNJU OTPADNIH VODA</t>
  </si>
  <si>
    <t>ISTARSKI VODOVOD d.o.o.</t>
  </si>
  <si>
    <t>VODOVOD I ODVODNJA d.o.o.</t>
  </si>
  <si>
    <t>VODOVOD d.o.o.</t>
  </si>
  <si>
    <t>VODOVOD PULA d.o.o. ZA JAVNU VODOOPSKRBU</t>
  </si>
  <si>
    <t>VODOVOD I KANALIZACIJA d.o.o.</t>
  </si>
  <si>
    <t>Odjeljak djelatnosti E 36 - Skupljanje, pročišćavanje i opskrba vodom</t>
  </si>
  <si>
    <t>Index
2020./10.</t>
  </si>
  <si>
    <t>Izvor: Fina, Registar godišnjih financijskih izvještaja, obrada GFI-a za 2010. - 2020. godinu</t>
  </si>
  <si>
    <r>
      <t>Prosječne mjesečne neto plaće po zaposlenom</t>
    </r>
    <r>
      <rPr>
        <sz val="9"/>
        <color rgb="FF17365D"/>
        <rFont val="Calibri"/>
        <family val="2"/>
        <charset val="238"/>
      </rPr>
      <t>³</t>
    </r>
  </si>
  <si>
    <r>
      <rPr>
        <sz val="8"/>
        <color rgb="FF244061"/>
        <rFont val="Calibri"/>
        <family val="2"/>
        <charset val="238"/>
      </rPr>
      <t xml:space="preserve">³ </t>
    </r>
    <r>
      <rPr>
        <sz val="8"/>
        <color rgb="FF244061"/>
        <rFont val="Arial"/>
        <family val="2"/>
        <charset val="238"/>
      </rPr>
      <t>Iznos neto plaće i nadnice (AOP 138) podijeljen s prosječnim brojem zaposlenih prema satima rada i brojem mjeseci poslovanja.</t>
    </r>
  </si>
  <si>
    <r>
      <rPr>
        <b/>
        <sz val="9"/>
        <color theme="3" tint="-0.249977111117893"/>
        <rFont val="Arial"/>
        <family val="2"/>
        <charset val="238"/>
      </rPr>
      <t>Grafikon 1. i 2.</t>
    </r>
    <r>
      <rPr>
        <sz val="9"/>
        <color theme="3" tint="-0.249977111117893"/>
        <rFont val="Arial"/>
        <family val="2"/>
        <charset val="238"/>
      </rPr>
      <t xml:space="preserve"> Dobit i gubitak razdoblja te prihodi i rashodi poduzetnika djelatnosti E i odjeljka djelatnosti 36, u 2020. godini</t>
    </r>
  </si>
  <si>
    <t>Zagreb</t>
  </si>
  <si>
    <t>Split</t>
  </si>
  <si>
    <t>Rijeka</t>
  </si>
  <si>
    <t>Osijek</t>
  </si>
  <si>
    <t>Varaždin</t>
  </si>
  <si>
    <t>Buzet</t>
  </si>
  <si>
    <t>Šibenik</t>
  </si>
  <si>
    <t>Zadar</t>
  </si>
  <si>
    <t>Pula</t>
  </si>
  <si>
    <t>Karlovac</t>
  </si>
  <si>
    <t>(iznosi u tisućama kuna)</t>
  </si>
  <si>
    <r>
      <rPr>
        <b/>
        <sz val="9"/>
        <color theme="3" tint="-0.249977111117893"/>
        <rFont val="Arial"/>
        <family val="2"/>
        <charset val="238"/>
      </rPr>
      <t>Tablica 2.</t>
    </r>
    <r>
      <rPr>
        <sz val="9"/>
        <color theme="3" tint="-0.249977111117893"/>
        <rFont val="Arial"/>
        <family val="2"/>
        <charset val="238"/>
      </rPr>
      <t xml:space="preserve"> Top 10 poduzetnika prema ukupnim prihodima u 2020. g. u odjeljku djelatnosti 36 – Skupljanje, pročišćavanje i opskrba vodom</t>
    </r>
  </si>
  <si>
    <t>Osnovni podaci poslovanja poduzetnika za 2020.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</si>
</sst>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#,##0_ ;[Red]\-#,##0\ "/>
    <numFmt numFmtId="167" formatCode="#,##0.0_ ;[Red]\-#,##0.0\ "/>
    <numFmt numFmtId="168" formatCode="#,##0.0"/>
  </numFmts>
  <fonts count="38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b/>
      <sz val="7.5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8"/>
      <color indexed="56"/>
      <name val="Calibri"/>
      <family val="2"/>
      <charset val="238"/>
      <scheme val="minor"/>
    </font>
    <font>
      <b/>
      <sz val="8"/>
      <color indexed="9"/>
      <name val="Calibri"/>
      <family val="2"/>
      <charset val="238"/>
      <scheme val="minor"/>
    </font>
    <font>
      <sz val="10"/>
      <name val="MS Sans Serif"/>
      <charset val="238"/>
    </font>
    <font>
      <sz val="9"/>
      <color rgb="FF17365D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rgb="FF0C2EBC"/>
      </left>
      <right/>
      <top style="medium">
        <color rgb="FF0C2EBC"/>
      </top>
      <bottom style="medium">
        <color rgb="FF0C2EBC"/>
      </bottom>
      <diagonal/>
    </border>
    <border>
      <left/>
      <right style="medium">
        <color rgb="FF0C2EBC"/>
      </right>
      <top style="medium">
        <color rgb="FF0C2EBC"/>
      </top>
      <bottom style="medium">
        <color rgb="FF0C2EBC"/>
      </bottom>
      <diagonal/>
    </border>
    <border>
      <left style="medium">
        <color rgb="FF0C2EBC"/>
      </left>
      <right style="thin">
        <color indexed="22"/>
      </right>
      <top style="medium">
        <color rgb="FF0C2EBC"/>
      </top>
      <bottom style="medium">
        <color rgb="FF0C2EBC"/>
      </bottom>
      <diagonal/>
    </border>
    <border>
      <left style="thin">
        <color indexed="22"/>
      </left>
      <right style="medium">
        <color rgb="FF0C2EBC"/>
      </right>
      <top style="medium">
        <color rgb="FF0C2EBC"/>
      </top>
      <bottom style="medium">
        <color rgb="FF0C2EBC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FF0000"/>
      </left>
      <right style="thin">
        <color indexed="22"/>
      </right>
      <top/>
      <bottom style="medium">
        <color rgb="FFFF0000"/>
      </bottom>
      <diagonal/>
    </border>
    <border>
      <left style="thin">
        <color indexed="22"/>
      </left>
      <right style="medium">
        <color rgb="FFFF0000"/>
      </right>
      <top/>
      <bottom style="medium">
        <color rgb="FFFF000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8">
    <xf numFmtId="0" fontId="0" fillId="0" borderId="0"/>
    <xf numFmtId="0" fontId="6" fillId="0" borderId="0"/>
    <xf numFmtId="0" fontId="8" fillId="0" borderId="0"/>
    <xf numFmtId="0" fontId="6" fillId="0" borderId="0"/>
    <xf numFmtId="0" fontId="23" fillId="0" borderId="0"/>
    <xf numFmtId="0" fontId="23" fillId="0" borderId="0"/>
    <xf numFmtId="0" fontId="15" fillId="0" borderId="0"/>
    <xf numFmtId="0" fontId="35" fillId="0" borderId="0"/>
  </cellStyleXfs>
  <cellXfs count="128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8" fillId="0" borderId="0" xfId="2"/>
    <xf numFmtId="0" fontId="8" fillId="0" borderId="0" xfId="2" applyFont="1"/>
    <xf numFmtId="0" fontId="9" fillId="0" borderId="0" xfId="2" applyFont="1"/>
    <xf numFmtId="0" fontId="10" fillId="0" borderId="0" xfId="2" applyFont="1"/>
    <xf numFmtId="0" fontId="2" fillId="3" borderId="0" xfId="2" applyFont="1" applyFill="1" applyBorder="1" applyAlignment="1">
      <alignment vertical="center" wrapText="1"/>
    </xf>
    <xf numFmtId="3" fontId="2" fillId="3" borderId="0" xfId="2" applyNumberFormat="1" applyFont="1" applyFill="1" applyBorder="1" applyAlignment="1">
      <alignment horizontal="right" vertical="center" wrapText="1"/>
    </xf>
    <xf numFmtId="164" fontId="2" fillId="3" borderId="0" xfId="2" applyNumberFormat="1" applyFont="1" applyFill="1" applyBorder="1" applyAlignment="1">
      <alignment vertical="center" wrapText="1"/>
    </xf>
    <xf numFmtId="0" fontId="2" fillId="4" borderId="1" xfId="2" applyFont="1" applyFill="1" applyBorder="1" applyAlignment="1">
      <alignment vertical="center" wrapText="1"/>
    </xf>
    <xf numFmtId="164" fontId="3" fillId="4" borderId="1" xfId="2" applyNumberFormat="1" applyFont="1" applyFill="1" applyBorder="1" applyAlignment="1">
      <alignment vertical="center" wrapText="1"/>
    </xf>
    <xf numFmtId="0" fontId="14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3" fillId="0" borderId="0" xfId="2" applyFont="1"/>
    <xf numFmtId="0" fontId="11" fillId="5" borderId="1" xfId="2" applyFont="1" applyFill="1" applyBorder="1" applyAlignment="1">
      <alignment horizontal="center" vertical="center" wrapText="1"/>
    </xf>
    <xf numFmtId="0" fontId="6" fillId="0" borderId="0" xfId="3"/>
    <xf numFmtId="0" fontId="17" fillId="0" borderId="0" xfId="3" applyFont="1"/>
    <xf numFmtId="164" fontId="0" fillId="0" borderId="0" xfId="0" applyNumberForma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3" fillId="4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3" fontId="28" fillId="4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29" fillId="0" borderId="0" xfId="0" applyFont="1" applyAlignment="1"/>
    <xf numFmtId="0" fontId="30" fillId="0" borderId="0" xfId="0" applyFont="1" applyAlignment="1"/>
    <xf numFmtId="0" fontId="31" fillId="0" borderId="0" xfId="0" applyFont="1" applyAlignment="1"/>
    <xf numFmtId="166" fontId="7" fillId="4" borderId="1" xfId="0" applyNumberFormat="1" applyFont="1" applyFill="1" applyBorder="1" applyAlignment="1">
      <alignment horizontal="right" vertical="center" wrapText="1"/>
    </xf>
    <xf numFmtId="166" fontId="13" fillId="4" borderId="1" xfId="0" applyNumberFormat="1" applyFont="1" applyFill="1" applyBorder="1" applyAlignment="1">
      <alignment horizontal="right" vertical="center" wrapText="1"/>
    </xf>
    <xf numFmtId="166" fontId="2" fillId="4" borderId="1" xfId="0" applyNumberFormat="1" applyFont="1" applyFill="1" applyBorder="1" applyAlignment="1">
      <alignment horizontal="right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22" fillId="5" borderId="2" xfId="3" applyFont="1" applyFill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3" fontId="32" fillId="0" borderId="8" xfId="0" applyNumberFormat="1" applyFont="1" applyBorder="1" applyAlignment="1">
      <alignment horizontal="right" vertical="center"/>
    </xf>
    <xf numFmtId="49" fontId="32" fillId="0" borderId="9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left" vertical="center"/>
    </xf>
    <xf numFmtId="3" fontId="32" fillId="0" borderId="9" xfId="0" applyNumberFormat="1" applyFont="1" applyBorder="1" applyAlignment="1">
      <alignment horizontal="right" vertical="center"/>
    </xf>
    <xf numFmtId="3" fontId="13" fillId="8" borderId="1" xfId="3" applyNumberFormat="1" applyFont="1" applyFill="1" applyBorder="1" applyAlignment="1">
      <alignment horizontal="right" vertical="center" wrapText="1"/>
    </xf>
    <xf numFmtId="3" fontId="13" fillId="10" borderId="1" xfId="3" applyNumberFormat="1" applyFont="1" applyFill="1" applyBorder="1" applyAlignment="1">
      <alignment horizontal="right" vertical="center" wrapText="1"/>
    </xf>
    <xf numFmtId="165" fontId="13" fillId="6" borderId="1" xfId="3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0" fillId="8" borderId="1" xfId="3" applyNumberFormat="1" applyFont="1" applyFill="1" applyBorder="1" applyAlignment="1">
      <alignment horizontal="right" vertical="center" wrapText="1"/>
    </xf>
    <xf numFmtId="166" fontId="20" fillId="10" borderId="1" xfId="3" applyNumberFormat="1" applyFont="1" applyFill="1" applyBorder="1" applyAlignment="1">
      <alignment horizontal="right" vertical="center" wrapText="1"/>
    </xf>
    <xf numFmtId="0" fontId="27" fillId="9" borderId="10" xfId="0" applyFont="1" applyFill="1" applyBorder="1" applyAlignment="1">
      <alignment horizontal="center" vertical="center" wrapText="1"/>
    </xf>
    <xf numFmtId="3" fontId="33" fillId="0" borderId="11" xfId="0" applyNumberFormat="1" applyFont="1" applyBorder="1" applyAlignment="1">
      <alignment vertical="center" wrapText="1"/>
    </xf>
    <xf numFmtId="3" fontId="33" fillId="0" borderId="12" xfId="0" applyNumberFormat="1" applyFont="1" applyBorder="1" applyAlignment="1">
      <alignment vertical="center" wrapText="1"/>
    </xf>
    <xf numFmtId="3" fontId="33" fillId="0" borderId="12" xfId="0" applyNumberFormat="1" applyFont="1" applyBorder="1" applyAlignment="1">
      <alignment horizontal="right" vertical="center" wrapText="1"/>
    </xf>
    <xf numFmtId="3" fontId="33" fillId="0" borderId="13" xfId="0" applyNumberFormat="1" applyFont="1" applyBorder="1" applyAlignment="1">
      <alignment horizontal="right" vertical="center" wrapText="1"/>
    </xf>
    <xf numFmtId="168" fontId="33" fillId="0" borderId="14" xfId="0" applyNumberFormat="1" applyFont="1" applyBorder="1" applyAlignment="1">
      <alignment horizontal="right" vertical="center" wrapText="1"/>
    </xf>
    <xf numFmtId="3" fontId="33" fillId="0" borderId="15" xfId="0" applyNumberFormat="1" applyFont="1" applyBorder="1" applyAlignment="1">
      <alignment horizontal="right" vertical="center" wrapText="1"/>
    </xf>
    <xf numFmtId="3" fontId="33" fillId="0" borderId="14" xfId="0" applyNumberFormat="1" applyFont="1" applyBorder="1" applyAlignment="1">
      <alignment horizontal="right" vertical="center" wrapText="1"/>
    </xf>
    <xf numFmtId="3" fontId="33" fillId="0" borderId="16" xfId="0" applyNumberFormat="1" applyFont="1" applyBorder="1" applyAlignment="1">
      <alignment vertical="center" wrapText="1"/>
    </xf>
    <xf numFmtId="3" fontId="33" fillId="0" borderId="3" xfId="0" applyNumberFormat="1" applyFont="1" applyBorder="1" applyAlignment="1">
      <alignment vertical="center" wrapText="1"/>
    </xf>
    <xf numFmtId="3" fontId="33" fillId="0" borderId="3" xfId="0" applyNumberFormat="1" applyFont="1" applyBorder="1" applyAlignment="1">
      <alignment horizontal="right" vertical="center" wrapText="1"/>
    </xf>
    <xf numFmtId="3" fontId="33" fillId="0" borderId="17" xfId="0" applyNumberFormat="1" applyFont="1" applyBorder="1" applyAlignment="1">
      <alignment horizontal="right" vertical="center" wrapText="1"/>
    </xf>
    <xf numFmtId="168" fontId="33" fillId="0" borderId="18" xfId="0" applyNumberFormat="1" applyFont="1" applyBorder="1" applyAlignment="1">
      <alignment horizontal="right" vertical="center" wrapText="1"/>
    </xf>
    <xf numFmtId="3" fontId="33" fillId="0" borderId="4" xfId="0" applyNumberFormat="1" applyFont="1" applyBorder="1" applyAlignment="1">
      <alignment horizontal="right" vertical="center" wrapText="1"/>
    </xf>
    <xf numFmtId="3" fontId="33" fillId="0" borderId="18" xfId="0" applyNumberFormat="1" applyFont="1" applyBorder="1" applyAlignment="1">
      <alignment horizontal="right" vertical="center" wrapText="1"/>
    </xf>
    <xf numFmtId="3" fontId="34" fillId="9" borderId="19" xfId="0" applyNumberFormat="1" applyFont="1" applyFill="1" applyBorder="1" applyAlignment="1">
      <alignment vertical="center" wrapText="1"/>
    </xf>
    <xf numFmtId="3" fontId="34" fillId="9" borderId="5" xfId="0" applyNumberFormat="1" applyFont="1" applyFill="1" applyBorder="1" applyAlignment="1">
      <alignment vertical="center" wrapText="1"/>
    </xf>
    <xf numFmtId="3" fontId="34" fillId="9" borderId="5" xfId="0" applyNumberFormat="1" applyFont="1" applyFill="1" applyBorder="1" applyAlignment="1">
      <alignment horizontal="right" vertical="center" wrapText="1"/>
    </xf>
    <xf numFmtId="3" fontId="34" fillId="9" borderId="20" xfId="0" applyNumberFormat="1" applyFont="1" applyFill="1" applyBorder="1" applyAlignment="1">
      <alignment horizontal="right" vertical="center" wrapText="1"/>
    </xf>
    <xf numFmtId="168" fontId="34" fillId="9" borderId="21" xfId="0" applyNumberFormat="1" applyFont="1" applyFill="1" applyBorder="1" applyAlignment="1">
      <alignment horizontal="right" vertical="center" wrapText="1"/>
    </xf>
    <xf numFmtId="3" fontId="34" fillId="9" borderId="6" xfId="0" applyNumberFormat="1" applyFont="1" applyFill="1" applyBorder="1" applyAlignment="1">
      <alignment horizontal="right" vertical="center" wrapText="1"/>
    </xf>
    <xf numFmtId="3" fontId="34" fillId="9" borderId="21" xfId="0" applyNumberFormat="1" applyFont="1" applyFill="1" applyBorder="1" applyAlignment="1">
      <alignment horizontal="right" vertical="center" wrapText="1"/>
    </xf>
    <xf numFmtId="3" fontId="33" fillId="0" borderId="22" xfId="0" applyNumberFormat="1" applyFont="1" applyBorder="1" applyAlignment="1">
      <alignment vertical="center" wrapText="1"/>
    </xf>
    <xf numFmtId="3" fontId="33" fillId="0" borderId="23" xfId="0" applyNumberFormat="1" applyFont="1" applyBorder="1" applyAlignment="1">
      <alignment vertical="center" wrapText="1"/>
    </xf>
    <xf numFmtId="3" fontId="33" fillId="0" borderId="23" xfId="0" applyNumberFormat="1" applyFont="1" applyBorder="1" applyAlignment="1">
      <alignment horizontal="right" vertical="center" wrapText="1"/>
    </xf>
    <xf numFmtId="3" fontId="33" fillId="0" borderId="24" xfId="0" applyNumberFormat="1" applyFont="1" applyBorder="1" applyAlignment="1">
      <alignment vertical="center" wrapText="1"/>
    </xf>
    <xf numFmtId="3" fontId="33" fillId="0" borderId="24" xfId="0" applyNumberFormat="1" applyFont="1" applyBorder="1" applyAlignment="1">
      <alignment horizontal="right" vertical="center" wrapText="1"/>
    </xf>
    <xf numFmtId="3" fontId="33" fillId="0" borderId="25" xfId="0" applyNumberFormat="1" applyFont="1" applyBorder="1" applyAlignment="1">
      <alignment vertical="center" wrapText="1"/>
    </xf>
    <xf numFmtId="3" fontId="33" fillId="0" borderId="26" xfId="0" applyNumberFormat="1" applyFont="1" applyBorder="1" applyAlignment="1">
      <alignment horizontal="right" vertical="center" wrapText="1"/>
    </xf>
    <xf numFmtId="3" fontId="33" fillId="0" borderId="27" xfId="0" applyNumberFormat="1" applyFont="1" applyBorder="1" applyAlignment="1">
      <alignment vertical="center" wrapText="1"/>
    </xf>
    <xf numFmtId="3" fontId="33" fillId="0" borderId="28" xfId="0" applyNumberFormat="1" applyFont="1" applyBorder="1" applyAlignment="1">
      <alignment horizontal="right" vertical="center" wrapText="1"/>
    </xf>
    <xf numFmtId="3" fontId="33" fillId="0" borderId="29" xfId="0" applyNumberFormat="1" applyFont="1" applyBorder="1" applyAlignment="1">
      <alignment vertical="center" wrapText="1"/>
    </xf>
    <xf numFmtId="3" fontId="33" fillId="0" borderId="29" xfId="0" applyNumberFormat="1" applyFont="1" applyBorder="1" applyAlignment="1">
      <alignment horizontal="right" vertical="center" wrapText="1"/>
    </xf>
    <xf numFmtId="166" fontId="33" fillId="0" borderId="13" xfId="0" applyNumberFormat="1" applyFont="1" applyBorder="1" applyAlignment="1">
      <alignment horizontal="right" vertical="center" wrapText="1"/>
    </xf>
    <xf numFmtId="166" fontId="33" fillId="0" borderId="17" xfId="0" applyNumberFormat="1" applyFont="1" applyBorder="1" applyAlignment="1">
      <alignment horizontal="right" vertical="center" wrapText="1"/>
    </xf>
    <xf numFmtId="166" fontId="13" fillId="6" borderId="1" xfId="3" applyNumberFormat="1" applyFont="1" applyFill="1" applyBorder="1" applyAlignment="1">
      <alignment horizontal="right" vertical="center" wrapText="1"/>
    </xf>
    <xf numFmtId="3" fontId="33" fillId="0" borderId="32" xfId="0" applyNumberFormat="1" applyFont="1" applyBorder="1" applyAlignment="1">
      <alignment vertical="center" wrapText="1"/>
    </xf>
    <xf numFmtId="3" fontId="33" fillId="0" borderId="33" xfId="0" applyNumberFormat="1" applyFont="1" applyBorder="1" applyAlignment="1">
      <alignment horizontal="right" vertical="center" wrapText="1"/>
    </xf>
    <xf numFmtId="0" fontId="20" fillId="0" borderId="0" xfId="0" applyFont="1"/>
    <xf numFmtId="0" fontId="0" fillId="0" borderId="0" xfId="0" applyAlignment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7" fontId="25" fillId="7" borderId="7" xfId="0" applyNumberFormat="1" applyFont="1" applyFill="1" applyBorder="1" applyAlignment="1">
      <alignment horizontal="center" vertical="center"/>
    </xf>
    <xf numFmtId="167" fontId="26" fillId="7" borderId="7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1" fontId="6" fillId="0" borderId="0" xfId="3" applyNumberFormat="1"/>
    <xf numFmtId="3" fontId="13" fillId="8" borderId="35" xfId="3" applyNumberFormat="1" applyFont="1" applyFill="1" applyBorder="1" applyAlignment="1">
      <alignment horizontal="right" vertical="center" wrapText="1"/>
    </xf>
    <xf numFmtId="3" fontId="37" fillId="9" borderId="6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0" fillId="0" borderId="0" xfId="0" applyAlignment="1"/>
    <xf numFmtId="0" fontId="13" fillId="8" borderId="1" xfId="3" applyFont="1" applyFill="1" applyBorder="1" applyAlignment="1">
      <alignment horizontal="left" vertical="center" wrapText="1"/>
    </xf>
    <xf numFmtId="0" fontId="13" fillId="7" borderId="1" xfId="3" applyFont="1" applyFill="1" applyBorder="1" applyAlignment="1">
      <alignment horizontal="left" vertical="center" wrapText="1"/>
    </xf>
    <xf numFmtId="0" fontId="13" fillId="6" borderId="1" xfId="3" applyFont="1" applyFill="1" applyBorder="1" applyAlignment="1">
      <alignment horizontal="left" vertical="center" wrapText="1"/>
    </xf>
    <xf numFmtId="0" fontId="13" fillId="6" borderId="31" xfId="3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3" fillId="6" borderId="30" xfId="3" applyFont="1" applyFill="1" applyBorder="1" applyAlignment="1">
      <alignment horizontal="left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</cellXfs>
  <cellStyles count="8">
    <cellStyle name="Normal" xfId="0" builtinId="0"/>
    <cellStyle name="Normalno 2" xfId="1"/>
    <cellStyle name="Normalno 3" xfId="2"/>
    <cellStyle name="Normalno 4" xfId="4"/>
    <cellStyle name="Normalno 5" xfId="3"/>
    <cellStyle name="Normalno 6" xfId="5"/>
    <cellStyle name="Normalno 7" xfId="7"/>
    <cellStyle name="Obično_2003" xfId="6"/>
  </cellStyles>
  <dxfs count="0"/>
  <tableStyles count="0" defaultTableStyle="TableStyleMedium2" defaultPivotStyle="PivotStyleLight16"/>
  <colors>
    <mruColors>
      <color rgb="FF0C2EBC"/>
      <color rgb="FF0D32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33573928258968"/>
          <c:y val="0.15325240594925635"/>
          <c:w val="0.8033858267716536"/>
          <c:h val="0.66500364537766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2.'!$A$6</c:f>
              <c:strCache>
                <c:ptCount val="1"/>
                <c:pt idx="0">
                  <c:v>Dobit razdoblja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cat>
            <c:strRef>
              <c:f>'Grafikon 1. i 2.'!$B$5:$C$5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2.'!$B$6:$C$6</c:f>
              <c:numCache>
                <c:formatCode>#,##0_ ;[Red]\-#,##0\ </c:formatCode>
                <c:ptCount val="2"/>
                <c:pt idx="0" formatCode="#,##0">
                  <c:v>808814.11899999995</c:v>
                </c:pt>
                <c:pt idx="1">
                  <c:v>20841.294999999998</c:v>
                </c:pt>
              </c:numCache>
            </c:numRef>
          </c:val>
        </c:ser>
        <c:ser>
          <c:idx val="1"/>
          <c:order val="1"/>
          <c:tx>
            <c:strRef>
              <c:f>'Grafikon 1. i 2.'!$A$7</c:f>
              <c:strCache>
                <c:ptCount val="1"/>
                <c:pt idx="0">
                  <c:v>Gubitak razdoblja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'Grafikon 1. i 2.'!$B$5:$C$5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2.'!$B$7:$C$7</c:f>
              <c:numCache>
                <c:formatCode>#,##0_ ;[Red]\-#,##0\ </c:formatCode>
                <c:ptCount val="2"/>
                <c:pt idx="0" formatCode="#,##0">
                  <c:v>513778.23200000002</c:v>
                </c:pt>
                <c:pt idx="1">
                  <c:v>167551.10999999999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7676928"/>
        <c:axId val="167686912"/>
        <c:axId val="0"/>
      </c:bar3DChart>
      <c:catAx>
        <c:axId val="167676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7686912"/>
        <c:crosses val="autoZero"/>
        <c:auto val="1"/>
        <c:lblAlgn val="ctr"/>
        <c:lblOffset val="100"/>
        <c:noMultiLvlLbl val="0"/>
      </c:catAx>
      <c:valAx>
        <c:axId val="167686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7676928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21927712160979881"/>
          <c:y val="2.8011446485855934E-2"/>
          <c:w val="0.6168339895013123"/>
          <c:h val="8.7495625546806649E-2"/>
        </c:manualLayout>
      </c:layout>
      <c:overlay val="0"/>
      <c:txPr>
        <a:bodyPr/>
        <a:lstStyle/>
        <a:p>
          <a:pPr>
            <a:defRPr sz="900" b="1" i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51640419947506"/>
          <c:y val="0.16714129483814524"/>
          <c:w val="0.75709426946631675"/>
          <c:h val="0.646485126859142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2.'!$A$11</c:f>
              <c:strCache>
                <c:ptCount val="1"/>
                <c:pt idx="0">
                  <c:v>Ukupni prihodi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cat>
            <c:strRef>
              <c:f>'Grafikon 1. i 2.'!$B$10:$C$10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2.'!$B$11:$C$11</c:f>
              <c:numCache>
                <c:formatCode>#,##0_ ;[Red]\-#,##0\ </c:formatCode>
                <c:ptCount val="2"/>
                <c:pt idx="0" formatCode="#,##0">
                  <c:v>13247611.838</c:v>
                </c:pt>
                <c:pt idx="1">
                  <c:v>3408158.926</c:v>
                </c:pt>
              </c:numCache>
            </c:numRef>
          </c:val>
        </c:ser>
        <c:ser>
          <c:idx val="1"/>
          <c:order val="1"/>
          <c:tx>
            <c:strRef>
              <c:f>'Grafikon 1. i 2.'!$A$12</c:f>
              <c:strCache>
                <c:ptCount val="1"/>
                <c:pt idx="0">
                  <c:v>Ukupni rashodi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'Grafikon 1. i 2.'!$B$10:$C$10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2.'!$B$12:$C$12</c:f>
              <c:numCache>
                <c:formatCode>#,##0_ ;[Red]\-#,##0\ </c:formatCode>
                <c:ptCount val="2"/>
                <c:pt idx="0" formatCode="#,##0">
                  <c:v>12854623.91</c:v>
                </c:pt>
                <c:pt idx="1">
                  <c:v>3550446.9139999999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8757504"/>
        <c:axId val="168771584"/>
        <c:axId val="0"/>
      </c:bar3DChart>
      <c:catAx>
        <c:axId val="1687575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8771584"/>
        <c:crosses val="autoZero"/>
        <c:auto val="1"/>
        <c:lblAlgn val="ctr"/>
        <c:lblOffset val="100"/>
        <c:noMultiLvlLbl val="0"/>
      </c:catAx>
      <c:valAx>
        <c:axId val="168771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8757504"/>
        <c:crosses val="autoZero"/>
        <c:crossBetween val="between"/>
        <c:majorUnit val="2000000"/>
      </c:valAx>
    </c:plotArea>
    <c:legend>
      <c:legendPos val="r"/>
      <c:layout>
        <c:manualLayout>
          <c:xMode val="edge"/>
          <c:yMode val="edge"/>
          <c:x val="0.19983289588801401"/>
          <c:y val="4.1900335374744822E-2"/>
          <c:w val="0.6390559930008749"/>
          <c:h val="9.2125255176436285E-2"/>
        </c:manualLayout>
      </c:layout>
      <c:overlay val="0"/>
      <c:txPr>
        <a:bodyPr/>
        <a:lstStyle/>
        <a:p>
          <a:pPr>
            <a:defRPr sz="900" b="1" i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13</xdr:row>
      <xdr:rowOff>23812</xdr:rowOff>
    </xdr:from>
    <xdr:to>
      <xdr:col>3</xdr:col>
      <xdr:colOff>609599</xdr:colOff>
      <xdr:row>27</xdr:row>
      <xdr:rowOff>38100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666750</xdr:colOff>
      <xdr:row>13</xdr:row>
      <xdr:rowOff>14287</xdr:rowOff>
    </xdr:from>
    <xdr:to>
      <xdr:col>10</xdr:col>
      <xdr:colOff>190500</xdr:colOff>
      <xdr:row>27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1233696</xdr:colOff>
      <xdr:row>1</xdr:row>
      <xdr:rowOff>114300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57150"/>
          <a:ext cx="1157496" cy="247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2</xdr:col>
      <xdr:colOff>295275</xdr:colOff>
      <xdr:row>1</xdr:row>
      <xdr:rowOff>174418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5"/>
          <a:ext cx="1390650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Normal="100" workbookViewId="0">
      <selection activeCell="A4" sqref="A4"/>
    </sheetView>
  </sheetViews>
  <sheetFormatPr defaultRowHeight="15" x14ac:dyDescent="0.25"/>
  <cols>
    <col min="1" max="1" width="40.28515625" customWidth="1"/>
    <col min="2" max="2" width="10.5703125" bestFit="1" customWidth="1"/>
    <col min="3" max="4" width="8.85546875" bestFit="1" customWidth="1"/>
    <col min="5" max="5" width="10.28515625" customWidth="1"/>
    <col min="6" max="6" width="10.42578125" customWidth="1"/>
    <col min="7" max="8" width="8.85546875" bestFit="1" customWidth="1"/>
    <col min="9" max="9" width="9.140625" style="16"/>
    <col min="10" max="12" width="8.85546875" style="16" bestFit="1" customWidth="1"/>
    <col min="13" max="13" width="9.5703125" style="16" customWidth="1"/>
    <col min="14" max="14" width="9" bestFit="1" customWidth="1"/>
  </cols>
  <sheetData>
    <row r="1" spans="1:16" x14ac:dyDescent="0.25">
      <c r="A1" s="1"/>
      <c r="F1" s="17"/>
    </row>
    <row r="2" spans="1:16" s="2" customFormat="1" x14ac:dyDescent="0.25">
      <c r="A2" s="3"/>
      <c r="I2" s="16"/>
      <c r="K2" s="99"/>
      <c r="L2" s="16"/>
      <c r="M2" s="16"/>
    </row>
    <row r="3" spans="1:16" s="2" customFormat="1" x14ac:dyDescent="0.25">
      <c r="A3" s="18" t="s">
        <v>124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6" s="2" customFormat="1" ht="11.25" customHeight="1" x14ac:dyDescent="0.25">
      <c r="A4" s="3"/>
      <c r="E4" s="4"/>
      <c r="H4" s="15"/>
      <c r="I4" s="15"/>
      <c r="J4" s="19" t="s">
        <v>53</v>
      </c>
      <c r="K4" s="15"/>
      <c r="L4" s="15"/>
      <c r="M4" s="15"/>
    </row>
    <row r="5" spans="1:16" ht="22.5" customHeight="1" x14ac:dyDescent="0.25">
      <c r="A5" s="112" t="s">
        <v>0</v>
      </c>
      <c r="B5" s="101" t="s">
        <v>25</v>
      </c>
      <c r="C5" s="114" t="s">
        <v>137</v>
      </c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16" t="s">
        <v>138</v>
      </c>
    </row>
    <row r="6" spans="1:16" s="2" customFormat="1" x14ac:dyDescent="0.25">
      <c r="A6" s="113"/>
      <c r="B6" s="101" t="s">
        <v>72</v>
      </c>
      <c r="C6" s="102" t="s">
        <v>19</v>
      </c>
      <c r="D6" s="102" t="s">
        <v>20</v>
      </c>
      <c r="E6" s="102" t="s">
        <v>1</v>
      </c>
      <c r="F6" s="102" t="s">
        <v>2</v>
      </c>
      <c r="G6" s="102" t="s">
        <v>24</v>
      </c>
      <c r="H6" s="102" t="s">
        <v>42</v>
      </c>
      <c r="I6" s="102" t="s">
        <v>43</v>
      </c>
      <c r="J6" s="102" t="s">
        <v>44</v>
      </c>
      <c r="K6" s="102" t="s">
        <v>45</v>
      </c>
      <c r="L6" s="102" t="s">
        <v>67</v>
      </c>
      <c r="M6" s="102" t="s">
        <v>72</v>
      </c>
      <c r="N6" s="117"/>
    </row>
    <row r="7" spans="1:16" x14ac:dyDescent="0.25">
      <c r="A7" s="25" t="s">
        <v>3</v>
      </c>
      <c r="B7" s="27">
        <v>817</v>
      </c>
      <c r="C7" s="26">
        <v>122</v>
      </c>
      <c r="D7" s="26">
        <v>128</v>
      </c>
      <c r="E7" s="26">
        <v>123</v>
      </c>
      <c r="F7" s="27">
        <v>132</v>
      </c>
      <c r="G7" s="27">
        <v>151</v>
      </c>
      <c r="H7" s="27">
        <v>152</v>
      </c>
      <c r="I7" s="27">
        <v>148</v>
      </c>
      <c r="J7" s="27">
        <v>142</v>
      </c>
      <c r="K7" s="27">
        <v>143</v>
      </c>
      <c r="L7" s="27">
        <v>139</v>
      </c>
      <c r="M7" s="44">
        <v>145</v>
      </c>
      <c r="N7" s="104">
        <f>M7/C7*100</f>
        <v>118.85245901639345</v>
      </c>
      <c r="O7" s="24"/>
    </row>
    <row r="8" spans="1:16" x14ac:dyDescent="0.25">
      <c r="A8" s="25" t="s">
        <v>4</v>
      </c>
      <c r="B8" s="27">
        <v>544</v>
      </c>
      <c r="C8" s="26">
        <v>79</v>
      </c>
      <c r="D8" s="26">
        <v>91</v>
      </c>
      <c r="E8" s="26">
        <v>91</v>
      </c>
      <c r="F8" s="27">
        <v>98</v>
      </c>
      <c r="G8" s="27">
        <v>99</v>
      </c>
      <c r="H8" s="27">
        <v>112</v>
      </c>
      <c r="I8" s="27">
        <v>114</v>
      </c>
      <c r="J8" s="27">
        <v>102</v>
      </c>
      <c r="K8" s="27">
        <v>104</v>
      </c>
      <c r="L8" s="27">
        <v>97</v>
      </c>
      <c r="M8" s="44">
        <v>82</v>
      </c>
      <c r="N8" s="104">
        <f t="shared" ref="N8:N23" si="0">M8/C8*100</f>
        <v>103.79746835443038</v>
      </c>
    </row>
    <row r="9" spans="1:16" x14ac:dyDescent="0.25">
      <c r="A9" s="25" t="s">
        <v>5</v>
      </c>
      <c r="B9" s="27">
        <v>273</v>
      </c>
      <c r="C9" s="26">
        <v>43</v>
      </c>
      <c r="D9" s="26">
        <v>37</v>
      </c>
      <c r="E9" s="26">
        <v>32</v>
      </c>
      <c r="F9" s="27">
        <v>34</v>
      </c>
      <c r="G9" s="27">
        <v>52</v>
      </c>
      <c r="H9" s="27">
        <v>40</v>
      </c>
      <c r="I9" s="27">
        <v>34</v>
      </c>
      <c r="J9" s="27">
        <v>40</v>
      </c>
      <c r="K9" s="27">
        <v>39</v>
      </c>
      <c r="L9" s="27">
        <v>42</v>
      </c>
      <c r="M9" s="44">
        <v>63</v>
      </c>
      <c r="N9" s="104">
        <f t="shared" si="0"/>
        <v>146.51162790697674</v>
      </c>
    </row>
    <row r="10" spans="1:16" x14ac:dyDescent="0.25">
      <c r="A10" s="28" t="s">
        <v>6</v>
      </c>
      <c r="B10" s="30">
        <v>29054</v>
      </c>
      <c r="C10" s="29">
        <v>8663</v>
      </c>
      <c r="D10" s="29">
        <v>8739</v>
      </c>
      <c r="E10" s="29">
        <v>8526</v>
      </c>
      <c r="F10" s="30">
        <v>10109</v>
      </c>
      <c r="G10" s="30">
        <v>8244</v>
      </c>
      <c r="H10" s="30">
        <v>8052</v>
      </c>
      <c r="I10" s="30">
        <v>8026</v>
      </c>
      <c r="J10" s="30">
        <v>8073</v>
      </c>
      <c r="K10" s="30">
        <v>8095</v>
      </c>
      <c r="L10" s="30">
        <v>8103</v>
      </c>
      <c r="M10" s="44">
        <v>8026</v>
      </c>
      <c r="N10" s="104">
        <f t="shared" si="0"/>
        <v>92.646889068452026</v>
      </c>
      <c r="O10" s="24"/>
      <c r="P10" s="111"/>
    </row>
    <row r="11" spans="1:16" x14ac:dyDescent="0.25">
      <c r="A11" s="28" t="s">
        <v>7</v>
      </c>
      <c r="B11" s="30">
        <v>13247611.838</v>
      </c>
      <c r="C11" s="29">
        <v>2938769</v>
      </c>
      <c r="D11" s="29">
        <v>3113112</v>
      </c>
      <c r="E11" s="29">
        <v>3087727</v>
      </c>
      <c r="F11" s="30">
        <v>3340367</v>
      </c>
      <c r="G11" s="30">
        <v>3534055</v>
      </c>
      <c r="H11" s="30">
        <v>3536112.8220000002</v>
      </c>
      <c r="I11" s="30">
        <v>3606961.9360000002</v>
      </c>
      <c r="J11" s="30">
        <v>3680155.8689999999</v>
      </c>
      <c r="K11" s="30">
        <v>3707398.7230000002</v>
      </c>
      <c r="L11" s="30">
        <v>3447990.6140000001</v>
      </c>
      <c r="M11" s="44">
        <v>3408158.926</v>
      </c>
      <c r="N11" s="104">
        <f t="shared" si="0"/>
        <v>115.97233147620653</v>
      </c>
    </row>
    <row r="12" spans="1:16" x14ac:dyDescent="0.25">
      <c r="A12" s="28" t="s">
        <v>8</v>
      </c>
      <c r="B12" s="30">
        <v>12854623.91</v>
      </c>
      <c r="C12" s="29">
        <v>2852100</v>
      </c>
      <c r="D12" s="29">
        <v>2927196</v>
      </c>
      <c r="E12" s="29">
        <v>2872632</v>
      </c>
      <c r="F12" s="30">
        <v>3173843</v>
      </c>
      <c r="G12" s="30">
        <v>3325765</v>
      </c>
      <c r="H12" s="30">
        <v>3308922.6490000002</v>
      </c>
      <c r="I12" s="30">
        <v>3355435.0890000002</v>
      </c>
      <c r="J12" s="30">
        <v>3519709.9810000001</v>
      </c>
      <c r="K12" s="30">
        <v>3545520.9909999999</v>
      </c>
      <c r="L12" s="30">
        <v>3507773.5269999998</v>
      </c>
      <c r="M12" s="44">
        <v>3550446.9139999999</v>
      </c>
      <c r="N12" s="104">
        <f t="shared" si="0"/>
        <v>124.48535864801373</v>
      </c>
    </row>
    <row r="13" spans="1:16" x14ac:dyDescent="0.25">
      <c r="A13" s="28" t="s">
        <v>9</v>
      </c>
      <c r="B13" s="30">
        <v>945438.83299999998</v>
      </c>
      <c r="C13" s="29">
        <v>201407</v>
      </c>
      <c r="D13" s="29">
        <v>236883</v>
      </c>
      <c r="E13" s="29">
        <v>255954</v>
      </c>
      <c r="F13" s="30">
        <v>260524</v>
      </c>
      <c r="G13" s="30">
        <v>273454</v>
      </c>
      <c r="H13" s="30">
        <v>259513.64600000001</v>
      </c>
      <c r="I13" s="30">
        <v>275390.35200000001</v>
      </c>
      <c r="J13" s="30">
        <v>248317.21</v>
      </c>
      <c r="K13" s="30">
        <v>231840.505</v>
      </c>
      <c r="L13" s="30">
        <v>28297.706999999999</v>
      </c>
      <c r="M13" s="44">
        <v>24795.159</v>
      </c>
      <c r="N13" s="104">
        <f t="shared" si="0"/>
        <v>12.310971813293479</v>
      </c>
    </row>
    <row r="14" spans="1:16" x14ac:dyDescent="0.25">
      <c r="A14" s="28" t="s">
        <v>10</v>
      </c>
      <c r="B14" s="30">
        <v>552450.90500000003</v>
      </c>
      <c r="C14" s="29">
        <v>114739</v>
      </c>
      <c r="D14" s="29">
        <v>50967</v>
      </c>
      <c r="E14" s="29">
        <v>40859</v>
      </c>
      <c r="F14" s="30">
        <v>94000</v>
      </c>
      <c r="G14" s="30">
        <v>65163</v>
      </c>
      <c r="H14" s="30">
        <v>32323.473000000002</v>
      </c>
      <c r="I14" s="30">
        <v>23863.505000000001</v>
      </c>
      <c r="J14" s="30">
        <v>87871.322</v>
      </c>
      <c r="K14" s="30">
        <v>69962.773000000001</v>
      </c>
      <c r="L14" s="30">
        <v>88080.62</v>
      </c>
      <c r="M14" s="44">
        <v>167083.147</v>
      </c>
      <c r="N14" s="104">
        <f t="shared" si="0"/>
        <v>145.62018755610561</v>
      </c>
    </row>
    <row r="15" spans="1:16" x14ac:dyDescent="0.25">
      <c r="A15" s="28" t="s">
        <v>11</v>
      </c>
      <c r="B15" s="30">
        <v>97952.040999999997</v>
      </c>
      <c r="C15" s="29">
        <v>39864</v>
      </c>
      <c r="D15" s="29">
        <v>45858</v>
      </c>
      <c r="E15" s="29">
        <v>48172</v>
      </c>
      <c r="F15" s="30">
        <v>44494</v>
      </c>
      <c r="G15" s="30">
        <v>47073</v>
      </c>
      <c r="H15" s="30">
        <v>51154.898999999998</v>
      </c>
      <c r="I15" s="30">
        <v>55263.798999999999</v>
      </c>
      <c r="J15" s="30">
        <v>46152.106</v>
      </c>
      <c r="K15" s="30">
        <v>43628.506999999998</v>
      </c>
      <c r="L15" s="30">
        <v>5230.5600000000004</v>
      </c>
      <c r="M15" s="44">
        <v>4421.8270000000002</v>
      </c>
      <c r="N15" s="104">
        <f t="shared" si="0"/>
        <v>11.092281256271324</v>
      </c>
    </row>
    <row r="16" spans="1:16" x14ac:dyDescent="0.25">
      <c r="A16" s="28" t="s">
        <v>12</v>
      </c>
      <c r="B16" s="30">
        <v>808814.11899999995</v>
      </c>
      <c r="C16" s="29">
        <v>161596</v>
      </c>
      <c r="D16" s="29">
        <v>190853</v>
      </c>
      <c r="E16" s="29">
        <v>207781</v>
      </c>
      <c r="F16" s="30">
        <v>215919</v>
      </c>
      <c r="G16" s="30">
        <v>226532</v>
      </c>
      <c r="H16" s="30">
        <v>208466.35800000001</v>
      </c>
      <c r="I16" s="30">
        <v>220329.86300000001</v>
      </c>
      <c r="J16" s="30">
        <v>200983.69500000001</v>
      </c>
      <c r="K16" s="30">
        <v>188214.75599999999</v>
      </c>
      <c r="L16" s="30">
        <v>23630.157999999999</v>
      </c>
      <c r="M16" s="44">
        <v>20841.294999999998</v>
      </c>
      <c r="N16" s="104">
        <f t="shared" si="0"/>
        <v>12.897160201985198</v>
      </c>
    </row>
    <row r="17" spans="1:15" x14ac:dyDescent="0.25">
      <c r="A17" s="28" t="s">
        <v>13</v>
      </c>
      <c r="B17" s="30">
        <v>513778.23200000002</v>
      </c>
      <c r="C17" s="29">
        <v>114792</v>
      </c>
      <c r="D17" s="29">
        <v>50795</v>
      </c>
      <c r="E17" s="29">
        <v>40859</v>
      </c>
      <c r="F17" s="30">
        <v>93889</v>
      </c>
      <c r="G17" s="30">
        <v>65314</v>
      </c>
      <c r="H17" s="30">
        <v>32431.083999999999</v>
      </c>
      <c r="I17" s="30">
        <v>24066.814999999999</v>
      </c>
      <c r="J17" s="30">
        <v>86689.913</v>
      </c>
      <c r="K17" s="30">
        <v>69965.531000000003</v>
      </c>
      <c r="L17" s="30">
        <v>88643.630999999994</v>
      </c>
      <c r="M17" s="44">
        <v>167551.10999999999</v>
      </c>
      <c r="N17" s="104">
        <f>M17/C17*100</f>
        <v>145.96061572234998</v>
      </c>
    </row>
    <row r="18" spans="1:15" x14ac:dyDescent="0.25">
      <c r="A18" s="31" t="s">
        <v>14</v>
      </c>
      <c r="B18" s="33">
        <v>295035.88699999999</v>
      </c>
      <c r="C18" s="32">
        <v>46804</v>
      </c>
      <c r="D18" s="32">
        <v>140058</v>
      </c>
      <c r="E18" s="32">
        <v>166922</v>
      </c>
      <c r="F18" s="33">
        <v>122030</v>
      </c>
      <c r="G18" s="33">
        <v>161217</v>
      </c>
      <c r="H18" s="33">
        <v>176035.274</v>
      </c>
      <c r="I18" s="33">
        <v>196263.04800000001</v>
      </c>
      <c r="J18" s="33">
        <v>114293.78200000001</v>
      </c>
      <c r="K18" s="33">
        <v>118249.22500000001</v>
      </c>
      <c r="L18" s="39">
        <v>-65013.472999999998</v>
      </c>
      <c r="M18" s="45">
        <v>-146709.815</v>
      </c>
      <c r="N18" s="105" t="s">
        <v>66</v>
      </c>
    </row>
    <row r="19" spans="1:15" x14ac:dyDescent="0.25">
      <c r="A19" s="34" t="s">
        <v>15</v>
      </c>
      <c r="B19" s="36">
        <v>1616660.91</v>
      </c>
      <c r="C19" s="35">
        <v>1764</v>
      </c>
      <c r="D19" s="35">
        <v>3670</v>
      </c>
      <c r="E19" s="35">
        <v>3949</v>
      </c>
      <c r="F19" s="36">
        <v>1820</v>
      </c>
      <c r="G19" s="36">
        <v>1539</v>
      </c>
      <c r="H19" s="36">
        <v>2800.8310000000001</v>
      </c>
      <c r="I19" s="36">
        <v>33372.243000000002</v>
      </c>
      <c r="J19" s="36">
        <v>3090.2420000000002</v>
      </c>
      <c r="K19" s="36">
        <v>1919.6030000000001</v>
      </c>
      <c r="L19" s="36">
        <v>3863.5070000000001</v>
      </c>
      <c r="M19" s="46">
        <v>2456.6120000000001</v>
      </c>
      <c r="N19" s="104">
        <f t="shared" si="0"/>
        <v>139.26371882086167</v>
      </c>
    </row>
    <row r="20" spans="1:15" x14ac:dyDescent="0.25">
      <c r="A20" s="34" t="s">
        <v>16</v>
      </c>
      <c r="B20" s="36">
        <v>223823.27299999999</v>
      </c>
      <c r="C20" s="35">
        <v>10510</v>
      </c>
      <c r="D20" s="35">
        <v>10277</v>
      </c>
      <c r="E20" s="35">
        <v>8131</v>
      </c>
      <c r="F20" s="36">
        <v>12416</v>
      </c>
      <c r="G20" s="36">
        <v>10149</v>
      </c>
      <c r="H20" s="36">
        <v>9020.893</v>
      </c>
      <c r="I20" s="36">
        <v>21850.407999999999</v>
      </c>
      <c r="J20" s="36">
        <v>5241.7809999999999</v>
      </c>
      <c r="K20" s="36">
        <v>6280.1750000000002</v>
      </c>
      <c r="L20" s="36">
        <v>9687.875</v>
      </c>
      <c r="M20" s="46">
        <v>6133.3109999999997</v>
      </c>
      <c r="N20" s="104">
        <f t="shared" si="0"/>
        <v>58.356907706945762</v>
      </c>
    </row>
    <row r="21" spans="1:15" x14ac:dyDescent="0.25">
      <c r="A21" s="34" t="s">
        <v>17</v>
      </c>
      <c r="B21" s="36">
        <v>1392837.6370000001</v>
      </c>
      <c r="C21" s="37">
        <v>-8746</v>
      </c>
      <c r="D21" s="37">
        <v>-6606</v>
      </c>
      <c r="E21" s="37">
        <v>-4182</v>
      </c>
      <c r="F21" s="38">
        <v>-10595</v>
      </c>
      <c r="G21" s="38">
        <v>-8610</v>
      </c>
      <c r="H21" s="38">
        <v>-6220.0619999999999</v>
      </c>
      <c r="I21" s="36">
        <v>11521.834999999999</v>
      </c>
      <c r="J21" s="38">
        <v>-2151.5390000000002</v>
      </c>
      <c r="K21" s="38">
        <v>-4360.5720000000001</v>
      </c>
      <c r="L21" s="38">
        <v>-5824.3680000000004</v>
      </c>
      <c r="M21" s="46">
        <v>-3676.6990000000001</v>
      </c>
      <c r="N21" s="104">
        <f t="shared" si="0"/>
        <v>42.038634804482051</v>
      </c>
    </row>
    <row r="22" spans="1:15" x14ac:dyDescent="0.25">
      <c r="A22" s="34" t="s">
        <v>41</v>
      </c>
      <c r="B22" s="36">
        <v>2318500.014</v>
      </c>
      <c r="C22" s="35">
        <v>1189733</v>
      </c>
      <c r="D22" s="35">
        <v>1291162</v>
      </c>
      <c r="E22" s="35">
        <v>1348952</v>
      </c>
      <c r="F22" s="36">
        <v>1591008</v>
      </c>
      <c r="G22" s="36">
        <v>1633772</v>
      </c>
      <c r="H22" s="36">
        <v>1797188.351</v>
      </c>
      <c r="I22" s="36">
        <v>1858677.027</v>
      </c>
      <c r="J22" s="36">
        <v>1254692.2439999999</v>
      </c>
      <c r="K22" s="36">
        <v>977101.44900000002</v>
      </c>
      <c r="L22" s="36">
        <v>1158013.213</v>
      </c>
      <c r="M22" s="46">
        <v>1515465.838</v>
      </c>
      <c r="N22" s="104">
        <f t="shared" si="0"/>
        <v>127.37865033583165</v>
      </c>
    </row>
    <row r="23" spans="1:15" x14ac:dyDescent="0.25">
      <c r="A23" s="34" t="s">
        <v>140</v>
      </c>
      <c r="B23" s="36">
        <v>6600.4693387026455</v>
      </c>
      <c r="C23" s="35">
        <v>4996</v>
      </c>
      <c r="D23" s="35">
        <v>5102</v>
      </c>
      <c r="E23" s="35">
        <v>5194</v>
      </c>
      <c r="F23" s="36">
        <v>4755</v>
      </c>
      <c r="G23" s="36">
        <v>5551</v>
      </c>
      <c r="H23" s="36">
        <v>5704.7973898824312</v>
      </c>
      <c r="I23" s="36">
        <v>5836.3301561591497</v>
      </c>
      <c r="J23" s="36">
        <v>6123.7069139931455</v>
      </c>
      <c r="K23" s="36">
        <v>6251.2572678608194</v>
      </c>
      <c r="L23" s="36">
        <v>6364.4473651733924</v>
      </c>
      <c r="M23" s="46">
        <v>6596.6631780048183</v>
      </c>
      <c r="N23" s="104">
        <f t="shared" si="0"/>
        <v>132.03889467583701</v>
      </c>
    </row>
    <row r="24" spans="1:15" x14ac:dyDescent="0.25">
      <c r="A24" s="103" t="s">
        <v>139</v>
      </c>
      <c r="B24" s="100"/>
      <c r="C24" s="100"/>
      <c r="D24" s="100"/>
      <c r="E24" s="100"/>
      <c r="F24" s="100"/>
      <c r="L24" s="24"/>
      <c r="M24" s="24"/>
      <c r="N24" s="16"/>
    </row>
    <row r="25" spans="1:15" x14ac:dyDescent="0.25">
      <c r="L25" s="24"/>
      <c r="M25" s="24"/>
      <c r="N25" s="16"/>
    </row>
    <row r="26" spans="1:15" s="16" customFormat="1" x14ac:dyDescent="0.25">
      <c r="A26" s="19" t="s">
        <v>40</v>
      </c>
      <c r="B26"/>
      <c r="C26"/>
      <c r="D26"/>
      <c r="E26"/>
      <c r="F26"/>
      <c r="L26" s="24"/>
      <c r="M26" s="24"/>
      <c r="O26" s="24"/>
    </row>
    <row r="27" spans="1:15" x14ac:dyDescent="0.25">
      <c r="A27" s="19" t="s">
        <v>73</v>
      </c>
    </row>
    <row r="28" spans="1:15" ht="15" customHeight="1" x14ac:dyDescent="0.25">
      <c r="A28" s="19" t="s">
        <v>141</v>
      </c>
    </row>
  </sheetData>
  <mergeCells count="3">
    <mergeCell ref="A5:A6"/>
    <mergeCell ref="C5:M5"/>
    <mergeCell ref="N5:N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3" sqref="A3"/>
    </sheetView>
  </sheetViews>
  <sheetFormatPr defaultRowHeight="15" x14ac:dyDescent="0.25"/>
  <cols>
    <col min="1" max="1" width="21.7109375" style="6" customWidth="1"/>
    <col min="2" max="2" width="20.42578125" style="6" customWidth="1"/>
    <col min="3" max="3" width="20.140625" style="6" customWidth="1"/>
    <col min="4" max="4" width="18.85546875" style="6" customWidth="1"/>
    <col min="5" max="16384" width="9.140625" style="6"/>
  </cols>
  <sheetData>
    <row r="1" spans="1:10" x14ac:dyDescent="0.25">
      <c r="E1" s="5"/>
      <c r="J1" s="7"/>
    </row>
    <row r="2" spans="1:10" x14ac:dyDescent="0.25">
      <c r="J2" s="7"/>
    </row>
    <row r="3" spans="1:10" s="8" customFormat="1" ht="12.75" x14ac:dyDescent="0.2">
      <c r="A3" s="20" t="s">
        <v>142</v>
      </c>
      <c r="B3" s="9"/>
      <c r="C3" s="9"/>
      <c r="D3" s="9"/>
      <c r="E3" s="9"/>
      <c r="F3" s="9"/>
      <c r="G3" s="9"/>
    </row>
    <row r="4" spans="1:10" s="8" customFormat="1" ht="12.75" x14ac:dyDescent="0.2">
      <c r="A4" s="9"/>
      <c r="B4" s="9"/>
      <c r="C4" s="19" t="s">
        <v>53</v>
      </c>
      <c r="D4" s="9"/>
      <c r="E4" s="9"/>
      <c r="F4" s="9"/>
      <c r="G4" s="9"/>
    </row>
    <row r="5" spans="1:10" ht="24" x14ac:dyDescent="0.25">
      <c r="A5" s="21" t="s">
        <v>0</v>
      </c>
      <c r="B5" s="21" t="s">
        <v>21</v>
      </c>
      <c r="C5" s="21" t="s">
        <v>22</v>
      </c>
      <c r="D5" s="21" t="s">
        <v>23</v>
      </c>
    </row>
    <row r="6" spans="1:10" x14ac:dyDescent="0.25">
      <c r="A6" s="13" t="s">
        <v>12</v>
      </c>
      <c r="B6" s="30">
        <v>808814.11899999995</v>
      </c>
      <c r="C6" s="44">
        <v>20841.294999999998</v>
      </c>
      <c r="D6" s="14">
        <f>C6/B6*100</f>
        <v>2.5767719072174109</v>
      </c>
    </row>
    <row r="7" spans="1:10" x14ac:dyDescent="0.25">
      <c r="A7" s="13" t="s">
        <v>13</v>
      </c>
      <c r="B7" s="30">
        <v>513778.23200000002</v>
      </c>
      <c r="C7" s="44">
        <v>167551.10999999999</v>
      </c>
      <c r="D7" s="14">
        <f>C7/B7*100</f>
        <v>32.611562647909139</v>
      </c>
    </row>
    <row r="8" spans="1:10" ht="24" x14ac:dyDescent="0.25">
      <c r="A8" s="13" t="s">
        <v>18</v>
      </c>
      <c r="B8" s="36">
        <v>6600.4693387026455</v>
      </c>
      <c r="C8" s="46">
        <v>6596.6631780048183</v>
      </c>
      <c r="D8" s="14">
        <f>C8/B8*100</f>
        <v>99.942334999186969</v>
      </c>
    </row>
    <row r="9" spans="1:10" x14ac:dyDescent="0.25">
      <c r="A9" s="10"/>
      <c r="B9" s="11"/>
      <c r="C9" s="11"/>
      <c r="D9" s="12"/>
    </row>
    <row r="10" spans="1:10" ht="24" x14ac:dyDescent="0.25">
      <c r="A10" s="21" t="s">
        <v>0</v>
      </c>
      <c r="B10" s="21" t="s">
        <v>21</v>
      </c>
      <c r="C10" s="21" t="s">
        <v>22</v>
      </c>
      <c r="D10" s="21" t="s">
        <v>23</v>
      </c>
    </row>
    <row r="11" spans="1:10" x14ac:dyDescent="0.25">
      <c r="A11" s="13" t="s">
        <v>7</v>
      </c>
      <c r="B11" s="30">
        <v>13247611.838</v>
      </c>
      <c r="C11" s="44">
        <v>3408158.926</v>
      </c>
      <c r="D11" s="14">
        <f>C11/B11*100</f>
        <v>25.726591084318272</v>
      </c>
    </row>
    <row r="12" spans="1:10" x14ac:dyDescent="0.25">
      <c r="A12" s="13" t="s">
        <v>8</v>
      </c>
      <c r="B12" s="30">
        <v>12854623.91</v>
      </c>
      <c r="C12" s="44">
        <v>3550446.9139999999</v>
      </c>
      <c r="D12" s="14">
        <f>C12/B12*100</f>
        <v>27.619998366797805</v>
      </c>
    </row>
    <row r="29" spans="1:7" x14ac:dyDescent="0.25">
      <c r="A29" s="118" t="s">
        <v>46</v>
      </c>
      <c r="B29" s="119"/>
      <c r="C29" s="119"/>
      <c r="D29" s="119"/>
      <c r="E29" s="119"/>
      <c r="F29" s="119"/>
      <c r="G29" s="119"/>
    </row>
  </sheetData>
  <mergeCells count="1">
    <mergeCell ref="A29:G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workbookViewId="0">
      <selection activeCell="A4" sqref="A4"/>
    </sheetView>
  </sheetViews>
  <sheetFormatPr defaultRowHeight="15" x14ac:dyDescent="0.25"/>
  <cols>
    <col min="1" max="1" width="4" style="22" customWidth="1"/>
    <col min="2" max="2" width="13.7109375" style="22" customWidth="1"/>
    <col min="3" max="3" width="54.7109375" style="22" customWidth="1"/>
    <col min="4" max="4" width="12.5703125" style="22" customWidth="1"/>
    <col min="5" max="5" width="12.85546875" style="22" customWidth="1"/>
    <col min="6" max="6" width="13.42578125" style="22" customWidth="1"/>
    <col min="7" max="7" width="13" style="22" customWidth="1"/>
    <col min="8" max="8" width="14" style="22" customWidth="1"/>
    <col min="9" max="9" width="14.5703125" style="22" customWidth="1"/>
    <col min="10" max="10" width="12.85546875" style="22" customWidth="1"/>
    <col min="11" max="16384" width="9.140625" style="22"/>
  </cols>
  <sheetData>
    <row r="2" spans="1:11" x14ac:dyDescent="0.25">
      <c r="F2" s="23"/>
      <c r="G2" s="23"/>
    </row>
    <row r="3" spans="1:11" x14ac:dyDescent="0.25">
      <c r="A3" s="20" t="s">
        <v>154</v>
      </c>
    </row>
    <row r="4" spans="1:11" x14ac:dyDescent="0.25">
      <c r="A4" s="18"/>
      <c r="G4" s="19" t="s">
        <v>153</v>
      </c>
    </row>
    <row r="5" spans="1:11" ht="22.5" x14ac:dyDescent="0.25">
      <c r="A5" s="47" t="s">
        <v>47</v>
      </c>
      <c r="B5" s="47" t="s">
        <v>26</v>
      </c>
      <c r="C5" s="48" t="s">
        <v>27</v>
      </c>
      <c r="D5" s="48" t="s">
        <v>48</v>
      </c>
      <c r="E5" s="48" t="s">
        <v>54</v>
      </c>
      <c r="F5" s="48" t="s">
        <v>28</v>
      </c>
      <c r="G5" s="48" t="s">
        <v>70</v>
      </c>
      <c r="H5" s="48" t="s">
        <v>71</v>
      </c>
    </row>
    <row r="6" spans="1:11" x14ac:dyDescent="0.25">
      <c r="A6" s="49" t="s">
        <v>29</v>
      </c>
      <c r="B6" s="49" t="s">
        <v>75</v>
      </c>
      <c r="C6" s="50" t="s">
        <v>127</v>
      </c>
      <c r="D6" s="106" t="s">
        <v>143</v>
      </c>
      <c r="E6" s="51">
        <v>553434.92200000002</v>
      </c>
      <c r="F6" s="51">
        <v>1083</v>
      </c>
      <c r="G6" s="51">
        <f t="shared" ref="G6:G17" si="0">E6/F6</f>
        <v>511.02024192059099</v>
      </c>
      <c r="H6" s="58">
        <v>-41519.955999999998</v>
      </c>
      <c r="K6" s="108"/>
    </row>
    <row r="7" spans="1:11" x14ac:dyDescent="0.25">
      <c r="A7" s="49" t="s">
        <v>34</v>
      </c>
      <c r="B7" s="49" t="s">
        <v>76</v>
      </c>
      <c r="C7" s="50" t="s">
        <v>128</v>
      </c>
      <c r="D7" s="106" t="s">
        <v>144</v>
      </c>
      <c r="E7" s="51">
        <v>241337.95199999999</v>
      </c>
      <c r="F7" s="51">
        <v>454</v>
      </c>
      <c r="G7" s="51">
        <f t="shared" si="0"/>
        <v>531.58139207048453</v>
      </c>
      <c r="H7" s="58">
        <v>152.72900000000001</v>
      </c>
      <c r="K7" s="108"/>
    </row>
    <row r="8" spans="1:11" x14ac:dyDescent="0.25">
      <c r="A8" s="49" t="s">
        <v>35</v>
      </c>
      <c r="B8" s="49" t="s">
        <v>77</v>
      </c>
      <c r="C8" s="50" t="s">
        <v>129</v>
      </c>
      <c r="D8" s="106" t="s">
        <v>145</v>
      </c>
      <c r="E8" s="51">
        <v>139318.15100000001</v>
      </c>
      <c r="F8" s="51">
        <v>303</v>
      </c>
      <c r="G8" s="51">
        <f t="shared" si="0"/>
        <v>459.79587788778883</v>
      </c>
      <c r="H8" s="58">
        <v>566.68200000000002</v>
      </c>
      <c r="K8" s="108"/>
    </row>
    <row r="9" spans="1:11" x14ac:dyDescent="0.25">
      <c r="A9" s="49" t="s">
        <v>36</v>
      </c>
      <c r="B9" s="49" t="s">
        <v>78</v>
      </c>
      <c r="C9" s="50" t="s">
        <v>130</v>
      </c>
      <c r="D9" s="106" t="s">
        <v>146</v>
      </c>
      <c r="E9" s="51">
        <v>121556.80499999999</v>
      </c>
      <c r="F9" s="51">
        <v>391</v>
      </c>
      <c r="G9" s="51">
        <f t="shared" si="0"/>
        <v>310.88696930946287</v>
      </c>
      <c r="H9" s="58">
        <v>1680.5540000000001</v>
      </c>
      <c r="K9" s="108"/>
    </row>
    <row r="10" spans="1:11" x14ac:dyDescent="0.25">
      <c r="A10" s="49" t="s">
        <v>33</v>
      </c>
      <c r="B10" s="49" t="s">
        <v>79</v>
      </c>
      <c r="C10" s="50" t="s">
        <v>131</v>
      </c>
      <c r="D10" s="106" t="s">
        <v>147</v>
      </c>
      <c r="E10" s="51">
        <v>117534.41499999999</v>
      </c>
      <c r="F10" s="51">
        <v>269</v>
      </c>
      <c r="G10" s="51">
        <f t="shared" si="0"/>
        <v>436.93091078066914</v>
      </c>
      <c r="H10" s="58">
        <v>1228.298</v>
      </c>
      <c r="K10" s="108"/>
    </row>
    <row r="11" spans="1:11" x14ac:dyDescent="0.25">
      <c r="A11" s="49" t="s">
        <v>30</v>
      </c>
      <c r="B11" s="49" t="s">
        <v>80</v>
      </c>
      <c r="C11" s="50" t="s">
        <v>132</v>
      </c>
      <c r="D11" s="106" t="s">
        <v>148</v>
      </c>
      <c r="E11" s="51">
        <v>113691.47500000001</v>
      </c>
      <c r="F11" s="51">
        <v>286</v>
      </c>
      <c r="G11" s="51">
        <f t="shared" si="0"/>
        <v>397.52263986013986</v>
      </c>
      <c r="H11" s="58">
        <v>-6942.2650000000003</v>
      </c>
      <c r="K11" s="108"/>
    </row>
    <row r="12" spans="1:11" x14ac:dyDescent="0.25">
      <c r="A12" s="49" t="s">
        <v>32</v>
      </c>
      <c r="B12" s="49" t="s">
        <v>81</v>
      </c>
      <c r="C12" s="50" t="s">
        <v>133</v>
      </c>
      <c r="D12" s="106" t="s">
        <v>149</v>
      </c>
      <c r="E12" s="51">
        <v>92571.092999999993</v>
      </c>
      <c r="F12" s="51">
        <v>201</v>
      </c>
      <c r="G12" s="51">
        <f t="shared" si="0"/>
        <v>460.55270149253727</v>
      </c>
      <c r="H12" s="58">
        <v>149.42599999999999</v>
      </c>
      <c r="K12" s="108"/>
    </row>
    <row r="13" spans="1:11" x14ac:dyDescent="0.25">
      <c r="A13" s="49" t="s">
        <v>37</v>
      </c>
      <c r="B13" s="49" t="s">
        <v>82</v>
      </c>
      <c r="C13" s="50" t="s">
        <v>134</v>
      </c>
      <c r="D13" s="106" t="s">
        <v>150</v>
      </c>
      <c r="E13" s="51">
        <v>83281.614000000001</v>
      </c>
      <c r="F13" s="51">
        <v>220</v>
      </c>
      <c r="G13" s="51">
        <f t="shared" si="0"/>
        <v>378.5527909090909</v>
      </c>
      <c r="H13" s="58">
        <v>-4239.9290000000001</v>
      </c>
      <c r="K13" s="108"/>
    </row>
    <row r="14" spans="1:11" x14ac:dyDescent="0.25">
      <c r="A14" s="49" t="s">
        <v>31</v>
      </c>
      <c r="B14" s="49" t="s">
        <v>83</v>
      </c>
      <c r="C14" s="50" t="s">
        <v>135</v>
      </c>
      <c r="D14" s="106" t="s">
        <v>151</v>
      </c>
      <c r="E14" s="51">
        <v>82370.327999999994</v>
      </c>
      <c r="F14" s="51">
        <v>159</v>
      </c>
      <c r="G14" s="51">
        <f t="shared" si="0"/>
        <v>518.0523773584905</v>
      </c>
      <c r="H14" s="58">
        <v>-23482.65</v>
      </c>
      <c r="K14" s="108"/>
    </row>
    <row r="15" spans="1:11" x14ac:dyDescent="0.25">
      <c r="A15" s="52" t="s">
        <v>38</v>
      </c>
      <c r="B15" s="52" t="s">
        <v>84</v>
      </c>
      <c r="C15" s="53" t="s">
        <v>136</v>
      </c>
      <c r="D15" s="107" t="s">
        <v>152</v>
      </c>
      <c r="E15" s="54">
        <v>76010.263999999996</v>
      </c>
      <c r="F15" s="54">
        <v>133</v>
      </c>
      <c r="G15" s="54">
        <f t="shared" si="0"/>
        <v>571.50574436090221</v>
      </c>
      <c r="H15" s="58">
        <v>303.72300000000001</v>
      </c>
      <c r="K15" s="108"/>
    </row>
    <row r="16" spans="1:11" ht="15" customHeight="1" x14ac:dyDescent="0.25">
      <c r="A16" s="120" t="s">
        <v>50</v>
      </c>
      <c r="B16" s="120"/>
      <c r="C16" s="120"/>
      <c r="D16" s="120"/>
      <c r="E16" s="55">
        <f>SUM(E6:E15)</f>
        <v>1621107.0190000001</v>
      </c>
      <c r="F16" s="55">
        <f>SUM(F6:F15)</f>
        <v>3499</v>
      </c>
      <c r="G16" s="109">
        <f t="shared" si="0"/>
        <v>463.30580708773937</v>
      </c>
      <c r="H16" s="59">
        <f>SUM(H6:H15)</f>
        <v>-72103.388000000006</v>
      </c>
      <c r="K16" s="108"/>
    </row>
    <row r="17" spans="1:11" ht="15" customHeight="1" x14ac:dyDescent="0.25">
      <c r="A17" s="121" t="s">
        <v>85</v>
      </c>
      <c r="B17" s="121"/>
      <c r="C17" s="121"/>
      <c r="D17" s="121"/>
      <c r="E17" s="56">
        <v>3408158.926</v>
      </c>
      <c r="F17" s="56">
        <v>8026</v>
      </c>
      <c r="G17" s="56">
        <f t="shared" si="0"/>
        <v>424.63978644405682</v>
      </c>
      <c r="H17" s="60">
        <v>-146709.815</v>
      </c>
      <c r="K17" s="108"/>
    </row>
    <row r="18" spans="1:11" ht="15" customHeight="1" x14ac:dyDescent="0.25">
      <c r="A18" s="122" t="s">
        <v>51</v>
      </c>
      <c r="B18" s="122"/>
      <c r="C18" s="122"/>
      <c r="D18" s="122"/>
      <c r="E18" s="57">
        <f>E16/E17</f>
        <v>0.47565476088364783</v>
      </c>
      <c r="F18" s="57">
        <f>F16/F17</f>
        <v>0.43595813605781208</v>
      </c>
      <c r="G18" s="57" t="s">
        <v>66</v>
      </c>
      <c r="H18" s="57">
        <f>H16/H17</f>
        <v>0.49146942213784406</v>
      </c>
      <c r="K18" s="108"/>
    </row>
    <row r="19" spans="1:11" ht="15" customHeight="1" x14ac:dyDescent="0.25">
      <c r="A19" s="123" t="s">
        <v>126</v>
      </c>
      <c r="B19" s="124"/>
      <c r="C19" s="124"/>
      <c r="D19" s="124"/>
      <c r="E19" s="96">
        <f>SUM(E6:E10)</f>
        <v>1173182.2450000001</v>
      </c>
      <c r="F19" s="96">
        <f>SUM(F6:F10)</f>
        <v>2500</v>
      </c>
      <c r="G19" s="96">
        <v>2250.2153919689999</v>
      </c>
      <c r="H19" s="96">
        <f>SUM(H6:H10)</f>
        <v>-37891.692999999992</v>
      </c>
      <c r="K19" s="108"/>
    </row>
    <row r="20" spans="1:11" x14ac:dyDescent="0.25">
      <c r="A20" s="122" t="s">
        <v>125</v>
      </c>
      <c r="B20" s="122"/>
      <c r="C20" s="122"/>
      <c r="D20" s="125"/>
      <c r="E20" s="57">
        <f>E19/E17</f>
        <v>0.34422756405227567</v>
      </c>
      <c r="F20" s="57">
        <f>F19/F17</f>
        <v>0.31148766508846248</v>
      </c>
      <c r="G20" s="57" t="s">
        <v>66</v>
      </c>
      <c r="H20" s="57">
        <f>H19/H17</f>
        <v>0.25827646909649493</v>
      </c>
    </row>
    <row r="21" spans="1:11" x14ac:dyDescent="0.25">
      <c r="A21" s="118" t="s">
        <v>49</v>
      </c>
      <c r="B21" s="119"/>
      <c r="C21" s="119"/>
      <c r="D21" s="119"/>
      <c r="E21" s="119"/>
      <c r="F21" s="119"/>
      <c r="G21" s="119"/>
      <c r="H21" s="119"/>
      <c r="I21" s="119"/>
    </row>
  </sheetData>
  <mergeCells count="6">
    <mergeCell ref="A21:I21"/>
    <mergeCell ref="A16:D16"/>
    <mergeCell ref="A17:D17"/>
    <mergeCell ref="A18:D18"/>
    <mergeCell ref="A19:D19"/>
    <mergeCell ref="A20:D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0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5" x14ac:dyDescent="0.25"/>
  <cols>
    <col min="1" max="1" width="5.7109375" style="40" customWidth="1"/>
    <col min="2" max="2" width="50.7109375" style="40" customWidth="1"/>
    <col min="3" max="3" width="4.28515625" style="40" bestFit="1" customWidth="1"/>
    <col min="4" max="5" width="7.7109375" style="40" bestFit="1" customWidth="1"/>
    <col min="6" max="7" width="7.85546875" style="40" bestFit="1" customWidth="1"/>
    <col min="8" max="8" width="5.28515625" style="40" bestFit="1" customWidth="1"/>
    <col min="9" max="10" width="7.85546875" style="40" bestFit="1" customWidth="1"/>
    <col min="11" max="11" width="5.28515625" style="40" bestFit="1" customWidth="1"/>
    <col min="12" max="13" width="5.7109375" style="40" bestFit="1" customWidth="1"/>
    <col min="14" max="14" width="5.28515625" style="40" bestFit="1" customWidth="1"/>
    <col min="15" max="15" width="5.7109375" style="40" bestFit="1" customWidth="1"/>
    <col min="16" max="16" width="6.5703125" style="40" bestFit="1" customWidth="1"/>
    <col min="17" max="17" width="5.28515625" style="40" bestFit="1" customWidth="1"/>
    <col min="18" max="19" width="4.85546875" style="40" bestFit="1" customWidth="1"/>
    <col min="20" max="20" width="5.28515625" style="40" bestFit="1" customWidth="1"/>
    <col min="21" max="22" width="5.7109375" style="40" bestFit="1" customWidth="1"/>
    <col min="23" max="23" width="5.28515625" style="40" bestFit="1" customWidth="1"/>
    <col min="24" max="24" width="5.7109375" style="40" bestFit="1" customWidth="1"/>
    <col min="25" max="25" width="6.5703125" style="40" bestFit="1" customWidth="1"/>
    <col min="26" max="26" width="5.28515625" style="40" bestFit="1" customWidth="1"/>
    <col min="27" max="27" width="6.140625" style="40" bestFit="1" customWidth="1"/>
    <col min="28" max="28" width="7.28515625" style="40" bestFit="1" customWidth="1"/>
    <col min="29" max="29" width="5.28515625" style="40" bestFit="1" customWidth="1"/>
    <col min="30" max="31" width="6.5703125" style="40" bestFit="1" customWidth="1"/>
    <col min="32" max="32" width="5.28515625" style="40" bestFit="1" customWidth="1"/>
    <col min="33" max="34" width="6.5703125" style="40" bestFit="1" customWidth="1"/>
    <col min="35" max="35" width="5.28515625" style="40" bestFit="1" customWidth="1"/>
    <col min="36" max="37" width="4.85546875" style="40" bestFit="1" customWidth="1"/>
    <col min="38" max="38" width="5.28515625" style="40" bestFit="1" customWidth="1"/>
    <col min="39" max="40" width="4.85546875" style="40" bestFit="1" customWidth="1"/>
    <col min="41" max="41" width="5.28515625" style="40" bestFit="1" customWidth="1"/>
    <col min="42" max="42" width="4.28515625" style="40" bestFit="1" customWidth="1"/>
    <col min="43" max="43" width="8.28515625" style="40" bestFit="1" customWidth="1"/>
    <col min="44" max="44" width="8" style="40" bestFit="1" customWidth="1"/>
    <col min="45" max="46" width="4.85546875" style="40" bestFit="1" customWidth="1"/>
    <col min="47" max="47" width="5.28515625" style="40" bestFit="1" customWidth="1"/>
    <col min="48" max="49" width="4.85546875" style="40" bestFit="1" customWidth="1"/>
    <col min="50" max="53" width="5.28515625" style="40" bestFit="1" customWidth="1"/>
    <col min="54" max="54" width="4.28515625" style="40" bestFit="1" customWidth="1"/>
    <col min="55" max="55" width="9.42578125" style="40" bestFit="1" customWidth="1"/>
    <col min="56" max="56" width="12.140625" style="40" bestFit="1" customWidth="1"/>
    <col min="57" max="58" width="7.85546875" style="40" bestFit="1" customWidth="1"/>
    <col min="59" max="59" width="5.28515625" style="40" bestFit="1" customWidth="1"/>
    <col min="60" max="16384" width="9.140625" style="40"/>
  </cols>
  <sheetData>
    <row r="1" spans="1:59" ht="18.75" x14ac:dyDescent="0.3">
      <c r="A1" s="41" t="s">
        <v>155</v>
      </c>
    </row>
    <row r="2" spans="1:59" x14ac:dyDescent="0.25">
      <c r="A2" s="42" t="s">
        <v>55</v>
      </c>
    </row>
    <row r="3" spans="1:59" x14ac:dyDescent="0.25">
      <c r="A3" s="42" t="s">
        <v>56</v>
      </c>
    </row>
    <row r="4" spans="1:59" x14ac:dyDescent="0.25">
      <c r="A4" s="42" t="s">
        <v>74</v>
      </c>
    </row>
    <row r="5" spans="1:59" x14ac:dyDescent="0.25">
      <c r="A5" s="43" t="s">
        <v>57</v>
      </c>
    </row>
    <row r="7" spans="1:59" ht="24.95" customHeight="1" x14ac:dyDescent="0.25">
      <c r="A7" s="127" t="s">
        <v>86</v>
      </c>
      <c r="B7" s="127"/>
      <c r="C7" s="126" t="s">
        <v>58</v>
      </c>
      <c r="D7" s="127"/>
      <c r="E7" s="127"/>
      <c r="F7" s="126" t="s">
        <v>54</v>
      </c>
      <c r="G7" s="127"/>
      <c r="H7" s="127"/>
      <c r="I7" s="126" t="s">
        <v>59</v>
      </c>
      <c r="J7" s="127"/>
      <c r="K7" s="127"/>
      <c r="L7" s="126" t="s">
        <v>60</v>
      </c>
      <c r="M7" s="127"/>
      <c r="N7" s="127"/>
      <c r="O7" s="126" t="s">
        <v>61</v>
      </c>
      <c r="P7" s="127"/>
      <c r="Q7" s="127"/>
      <c r="R7" s="126" t="s">
        <v>62</v>
      </c>
      <c r="S7" s="127"/>
      <c r="T7" s="127"/>
      <c r="U7" s="126" t="s">
        <v>39</v>
      </c>
      <c r="V7" s="127"/>
      <c r="W7" s="127"/>
      <c r="X7" s="126" t="s">
        <v>63</v>
      </c>
      <c r="Y7" s="127"/>
      <c r="Z7" s="127"/>
      <c r="AA7" s="126" t="s">
        <v>64</v>
      </c>
      <c r="AB7" s="127"/>
      <c r="AC7" s="127"/>
      <c r="AD7" s="126" t="s">
        <v>87</v>
      </c>
      <c r="AE7" s="127"/>
      <c r="AF7" s="127"/>
      <c r="AG7" s="126" t="s">
        <v>88</v>
      </c>
      <c r="AH7" s="127"/>
      <c r="AI7" s="127"/>
      <c r="AJ7" s="126" t="s">
        <v>89</v>
      </c>
      <c r="AK7" s="127"/>
      <c r="AL7" s="127"/>
      <c r="AM7" s="126" t="s">
        <v>65</v>
      </c>
      <c r="AN7" s="127"/>
      <c r="AO7" s="127"/>
      <c r="AP7" s="126" t="s">
        <v>58</v>
      </c>
      <c r="AQ7" s="127"/>
      <c r="AR7" s="127"/>
      <c r="AS7" s="126" t="s">
        <v>68</v>
      </c>
      <c r="AT7" s="127"/>
      <c r="AU7" s="127"/>
      <c r="AV7" s="126" t="s">
        <v>69</v>
      </c>
      <c r="AW7" s="127"/>
      <c r="AX7" s="127"/>
      <c r="AY7" s="126" t="s">
        <v>90</v>
      </c>
      <c r="AZ7" s="127"/>
      <c r="BA7" s="127"/>
      <c r="BB7" s="126" t="s">
        <v>58</v>
      </c>
      <c r="BC7" s="127"/>
      <c r="BD7" s="127"/>
      <c r="BE7" s="126" t="s">
        <v>91</v>
      </c>
      <c r="BF7" s="127"/>
      <c r="BG7" s="127"/>
    </row>
    <row r="8" spans="1:59" ht="15" customHeight="1" x14ac:dyDescent="0.25">
      <c r="A8" s="61" t="s">
        <v>92</v>
      </c>
      <c r="B8" s="61" t="s">
        <v>93</v>
      </c>
      <c r="C8" s="61" t="s">
        <v>94</v>
      </c>
      <c r="D8" s="61" t="s">
        <v>95</v>
      </c>
      <c r="E8" s="61" t="s">
        <v>96</v>
      </c>
      <c r="F8" s="61">
        <v>2019</v>
      </c>
      <c r="G8" s="61">
        <v>2020</v>
      </c>
      <c r="H8" s="61" t="s">
        <v>52</v>
      </c>
      <c r="I8" s="61">
        <v>2019</v>
      </c>
      <c r="J8" s="61">
        <v>2020</v>
      </c>
      <c r="K8" s="61" t="s">
        <v>52</v>
      </c>
      <c r="L8" s="61">
        <v>2019</v>
      </c>
      <c r="M8" s="61">
        <v>2020</v>
      </c>
      <c r="N8" s="61" t="s">
        <v>52</v>
      </c>
      <c r="O8" s="61">
        <v>2019</v>
      </c>
      <c r="P8" s="61">
        <v>2020</v>
      </c>
      <c r="Q8" s="61" t="s">
        <v>52</v>
      </c>
      <c r="R8" s="61">
        <v>2019</v>
      </c>
      <c r="S8" s="61">
        <v>2020</v>
      </c>
      <c r="T8" s="61" t="s">
        <v>52</v>
      </c>
      <c r="U8" s="61">
        <v>2019</v>
      </c>
      <c r="V8" s="61">
        <v>2020</v>
      </c>
      <c r="W8" s="61" t="s">
        <v>52</v>
      </c>
      <c r="X8" s="61">
        <v>2019</v>
      </c>
      <c r="Y8" s="61">
        <v>2020</v>
      </c>
      <c r="Z8" s="61" t="s">
        <v>52</v>
      </c>
      <c r="AA8" s="61">
        <v>2019</v>
      </c>
      <c r="AB8" s="61">
        <v>2020</v>
      </c>
      <c r="AC8" s="61" t="s">
        <v>52</v>
      </c>
      <c r="AD8" s="61">
        <v>2019</v>
      </c>
      <c r="AE8" s="61">
        <v>2020</v>
      </c>
      <c r="AF8" s="61" t="s">
        <v>52</v>
      </c>
      <c r="AG8" s="61">
        <v>2019</v>
      </c>
      <c r="AH8" s="61">
        <v>2020</v>
      </c>
      <c r="AI8" s="61" t="s">
        <v>52</v>
      </c>
      <c r="AJ8" s="61">
        <v>2019</v>
      </c>
      <c r="AK8" s="61">
        <v>2020</v>
      </c>
      <c r="AL8" s="61" t="s">
        <v>52</v>
      </c>
      <c r="AM8" s="61">
        <v>2019</v>
      </c>
      <c r="AN8" s="61">
        <v>2020</v>
      </c>
      <c r="AO8" s="61" t="s">
        <v>52</v>
      </c>
      <c r="AP8" s="61" t="s">
        <v>94</v>
      </c>
      <c r="AQ8" s="61" t="s">
        <v>97</v>
      </c>
      <c r="AR8" s="61" t="s">
        <v>98</v>
      </c>
      <c r="AS8" s="61">
        <v>2019</v>
      </c>
      <c r="AT8" s="61">
        <v>2020</v>
      </c>
      <c r="AU8" s="61" t="s">
        <v>52</v>
      </c>
      <c r="AV8" s="61">
        <v>2019</v>
      </c>
      <c r="AW8" s="61">
        <v>2020</v>
      </c>
      <c r="AX8" s="61" t="s">
        <v>52</v>
      </c>
      <c r="AY8" s="61">
        <v>2019</v>
      </c>
      <c r="AZ8" s="61">
        <v>2020</v>
      </c>
      <c r="BA8" s="61" t="s">
        <v>52</v>
      </c>
      <c r="BB8" s="61" t="s">
        <v>94</v>
      </c>
      <c r="BC8" s="61" t="s">
        <v>99</v>
      </c>
      <c r="BD8" s="61" t="s">
        <v>100</v>
      </c>
      <c r="BE8" s="61">
        <v>2019</v>
      </c>
      <c r="BF8" s="61">
        <v>2020</v>
      </c>
      <c r="BG8" s="61" t="s">
        <v>52</v>
      </c>
    </row>
    <row r="9" spans="1:59" x14ac:dyDescent="0.25">
      <c r="A9" s="62">
        <v>1</v>
      </c>
      <c r="B9" s="63" t="s">
        <v>101</v>
      </c>
      <c r="C9" s="64">
        <v>9</v>
      </c>
      <c r="D9" s="64">
        <v>5</v>
      </c>
      <c r="E9" s="64">
        <v>4</v>
      </c>
      <c r="F9" s="64">
        <v>119077.474</v>
      </c>
      <c r="G9" s="65">
        <v>117809.948</v>
      </c>
      <c r="H9" s="66">
        <v>98.935545105701522</v>
      </c>
      <c r="I9" s="67">
        <v>119225.954</v>
      </c>
      <c r="J9" s="65">
        <v>120930.234</v>
      </c>
      <c r="K9" s="66">
        <v>101.42945385867912</v>
      </c>
      <c r="L9" s="67">
        <v>317.73099999999999</v>
      </c>
      <c r="M9" s="65">
        <v>624.04499999999996</v>
      </c>
      <c r="N9" s="66">
        <v>196.40670881972486</v>
      </c>
      <c r="O9" s="67">
        <v>466.21100000000001</v>
      </c>
      <c r="P9" s="65">
        <v>3744.3310000000001</v>
      </c>
      <c r="Q9" s="66">
        <v>803.14085253243695</v>
      </c>
      <c r="R9" s="67">
        <v>35.244999999999997</v>
      </c>
      <c r="S9" s="65">
        <v>14.382</v>
      </c>
      <c r="T9" s="66">
        <v>40.805788055043266</v>
      </c>
      <c r="U9" s="67">
        <v>282.48599999999999</v>
      </c>
      <c r="V9" s="65">
        <v>609.66300000000001</v>
      </c>
      <c r="W9" s="66">
        <v>215.82060703893288</v>
      </c>
      <c r="X9" s="67">
        <v>466.21100000000001</v>
      </c>
      <c r="Y9" s="65">
        <v>3744.3310000000001</v>
      </c>
      <c r="Z9" s="66">
        <v>803.14085253243695</v>
      </c>
      <c r="AA9" s="67">
        <v>-183.72499999999999</v>
      </c>
      <c r="AB9" s="94">
        <v>-3134.6680000000001</v>
      </c>
      <c r="AC9" s="66" t="s">
        <v>102</v>
      </c>
      <c r="AD9" s="67">
        <v>31025.375</v>
      </c>
      <c r="AE9" s="65">
        <v>32719.328000000001</v>
      </c>
      <c r="AF9" s="66">
        <v>105.4598953276149</v>
      </c>
      <c r="AG9" s="67">
        <v>19859.732</v>
      </c>
      <c r="AH9" s="65">
        <v>20998.887999999999</v>
      </c>
      <c r="AI9" s="66">
        <v>105.73600892499455</v>
      </c>
      <c r="AJ9" s="67">
        <v>263</v>
      </c>
      <c r="AK9" s="65">
        <v>266</v>
      </c>
      <c r="AL9" s="66">
        <v>101.14068441064639</v>
      </c>
      <c r="AM9" s="67">
        <v>6292.6907477820023</v>
      </c>
      <c r="AN9" s="65">
        <v>6578.5989974937338</v>
      </c>
      <c r="AO9" s="66">
        <v>104.54349754614123</v>
      </c>
      <c r="AP9" s="67">
        <v>9</v>
      </c>
      <c r="AQ9" s="64">
        <v>0</v>
      </c>
      <c r="AR9" s="64">
        <v>0</v>
      </c>
      <c r="AS9" s="64">
        <v>0</v>
      </c>
      <c r="AT9" s="65">
        <v>0</v>
      </c>
      <c r="AU9" s="66"/>
      <c r="AV9" s="67">
        <v>0</v>
      </c>
      <c r="AW9" s="65">
        <v>0</v>
      </c>
      <c r="AX9" s="66"/>
      <c r="AY9" s="67">
        <v>0</v>
      </c>
      <c r="AZ9" s="65">
        <v>0</v>
      </c>
      <c r="BA9" s="66"/>
      <c r="BB9" s="67">
        <v>9</v>
      </c>
      <c r="BC9" s="65">
        <v>3</v>
      </c>
      <c r="BD9" s="68">
        <v>6</v>
      </c>
      <c r="BE9" s="67">
        <v>21856.313999999998</v>
      </c>
      <c r="BF9" s="65">
        <v>21546.571</v>
      </c>
      <c r="BG9" s="66">
        <v>98.582821421763981</v>
      </c>
    </row>
    <row r="10" spans="1:59" x14ac:dyDescent="0.25">
      <c r="A10" s="69">
        <v>2</v>
      </c>
      <c r="B10" s="70" t="s">
        <v>103</v>
      </c>
      <c r="C10" s="71">
        <v>4</v>
      </c>
      <c r="D10" s="71">
        <v>3</v>
      </c>
      <c r="E10" s="71">
        <v>1</v>
      </c>
      <c r="F10" s="71">
        <v>80711.288</v>
      </c>
      <c r="G10" s="72">
        <v>84532.445000000007</v>
      </c>
      <c r="H10" s="73">
        <v>104.73435264717867</v>
      </c>
      <c r="I10" s="74">
        <v>80613.823000000004</v>
      </c>
      <c r="J10" s="72">
        <v>84567.781000000003</v>
      </c>
      <c r="K10" s="73">
        <v>104.90481390517851</v>
      </c>
      <c r="L10" s="74">
        <v>97.465000000000003</v>
      </c>
      <c r="M10" s="72">
        <v>61.941000000000003</v>
      </c>
      <c r="N10" s="73">
        <v>63.55204432360334</v>
      </c>
      <c r="O10" s="74">
        <v>0</v>
      </c>
      <c r="P10" s="72">
        <v>97.277000000000001</v>
      </c>
      <c r="Q10" s="73"/>
      <c r="R10" s="74">
        <v>35.311999999999998</v>
      </c>
      <c r="S10" s="72">
        <v>27.154</v>
      </c>
      <c r="T10" s="73">
        <v>76.89737199818758</v>
      </c>
      <c r="U10" s="74">
        <v>62.152999999999999</v>
      </c>
      <c r="V10" s="72">
        <v>34.786999999999999</v>
      </c>
      <c r="W10" s="73">
        <v>55.969945135391697</v>
      </c>
      <c r="X10" s="74">
        <v>0</v>
      </c>
      <c r="Y10" s="72">
        <v>97.277000000000001</v>
      </c>
      <c r="Z10" s="73"/>
      <c r="AA10" s="74">
        <v>62.152999999999999</v>
      </c>
      <c r="AB10" s="95">
        <v>-62.49</v>
      </c>
      <c r="AC10" s="73" t="s">
        <v>66</v>
      </c>
      <c r="AD10" s="74">
        <v>26201.778999999999</v>
      </c>
      <c r="AE10" s="72">
        <v>26932.195</v>
      </c>
      <c r="AF10" s="73">
        <v>102.7876580441351</v>
      </c>
      <c r="AG10" s="74">
        <v>16796.031999999999</v>
      </c>
      <c r="AH10" s="72">
        <v>17275.185000000001</v>
      </c>
      <c r="AI10" s="73">
        <v>102.85277498875925</v>
      </c>
      <c r="AJ10" s="74">
        <v>226</v>
      </c>
      <c r="AK10" s="72">
        <v>224</v>
      </c>
      <c r="AL10" s="73">
        <v>99.115044247787608</v>
      </c>
      <c r="AM10" s="74">
        <v>6193.2271386430684</v>
      </c>
      <c r="AN10" s="72">
        <v>6426.7801339285716</v>
      </c>
      <c r="AO10" s="73">
        <v>103.77110333687315</v>
      </c>
      <c r="AP10" s="74">
        <v>4</v>
      </c>
      <c r="AQ10" s="71">
        <v>0</v>
      </c>
      <c r="AR10" s="71">
        <v>0</v>
      </c>
      <c r="AS10" s="71">
        <v>0</v>
      </c>
      <c r="AT10" s="72">
        <v>0</v>
      </c>
      <c r="AU10" s="73"/>
      <c r="AV10" s="74">
        <v>0</v>
      </c>
      <c r="AW10" s="72">
        <v>0</v>
      </c>
      <c r="AX10" s="73"/>
      <c r="AY10" s="74">
        <v>0</v>
      </c>
      <c r="AZ10" s="72">
        <v>0</v>
      </c>
      <c r="BA10" s="73"/>
      <c r="BB10" s="74">
        <v>4</v>
      </c>
      <c r="BC10" s="72">
        <v>4</v>
      </c>
      <c r="BD10" s="75">
        <v>0</v>
      </c>
      <c r="BE10" s="74">
        <v>10832.092000000001</v>
      </c>
      <c r="BF10" s="72">
        <v>23404.404999999999</v>
      </c>
      <c r="BG10" s="73">
        <v>216.06541931143127</v>
      </c>
    </row>
    <row r="11" spans="1:59" x14ac:dyDescent="0.25">
      <c r="A11" s="69">
        <v>3</v>
      </c>
      <c r="B11" s="70" t="s">
        <v>104</v>
      </c>
      <c r="C11" s="71">
        <v>12</v>
      </c>
      <c r="D11" s="71">
        <v>6</v>
      </c>
      <c r="E11" s="71">
        <v>6</v>
      </c>
      <c r="F11" s="71">
        <v>114187.136</v>
      </c>
      <c r="G11" s="72">
        <v>115355.72199999999</v>
      </c>
      <c r="H11" s="73">
        <v>101.02339549001387</v>
      </c>
      <c r="I11" s="74">
        <v>116670.643</v>
      </c>
      <c r="J11" s="72">
        <v>118269.74800000001</v>
      </c>
      <c r="K11" s="73">
        <v>101.37061471410593</v>
      </c>
      <c r="L11" s="74">
        <v>383.315</v>
      </c>
      <c r="M11" s="72">
        <v>408.16</v>
      </c>
      <c r="N11" s="73">
        <v>106.48161433807704</v>
      </c>
      <c r="O11" s="74">
        <v>2866.8220000000001</v>
      </c>
      <c r="P11" s="72">
        <v>3322.1860000000001</v>
      </c>
      <c r="Q11" s="73">
        <v>115.8839300103041</v>
      </c>
      <c r="R11" s="74">
        <v>1.4670000000000001</v>
      </c>
      <c r="S11" s="72">
        <v>-2.2549999999999999</v>
      </c>
      <c r="T11" s="73" t="s">
        <v>66</v>
      </c>
      <c r="U11" s="74">
        <v>314.14</v>
      </c>
      <c r="V11" s="72">
        <v>336.16699999999997</v>
      </c>
      <c r="W11" s="73">
        <v>107.01184185395047</v>
      </c>
      <c r="X11" s="74">
        <v>2799.114</v>
      </c>
      <c r="Y11" s="72">
        <v>3247.9380000000001</v>
      </c>
      <c r="Z11" s="73">
        <v>116.03450234609952</v>
      </c>
      <c r="AA11" s="74">
        <v>-2484.9740000000002</v>
      </c>
      <c r="AB11" s="95">
        <v>-2911.7710000000002</v>
      </c>
      <c r="AC11" s="73">
        <v>117.17510927679726</v>
      </c>
      <c r="AD11" s="74">
        <v>40962.317999999999</v>
      </c>
      <c r="AE11" s="72">
        <v>41944.440999999999</v>
      </c>
      <c r="AF11" s="73">
        <v>102.39762554453095</v>
      </c>
      <c r="AG11" s="74">
        <v>26816.431</v>
      </c>
      <c r="AH11" s="72">
        <v>27639.038</v>
      </c>
      <c r="AI11" s="73">
        <v>103.06754839971062</v>
      </c>
      <c r="AJ11" s="74">
        <v>404</v>
      </c>
      <c r="AK11" s="72">
        <v>374</v>
      </c>
      <c r="AL11" s="73">
        <v>92.574257425742573</v>
      </c>
      <c r="AM11" s="74">
        <v>5531.4420379537951</v>
      </c>
      <c r="AN11" s="72">
        <v>6158.4309269162213</v>
      </c>
      <c r="AO11" s="73">
        <v>111.33499880610451</v>
      </c>
      <c r="AP11" s="74">
        <v>12</v>
      </c>
      <c r="AQ11" s="71">
        <v>0</v>
      </c>
      <c r="AR11" s="71">
        <v>1</v>
      </c>
      <c r="AS11" s="71">
        <v>0</v>
      </c>
      <c r="AT11" s="72">
        <v>0</v>
      </c>
      <c r="AU11" s="73"/>
      <c r="AV11" s="74">
        <v>0</v>
      </c>
      <c r="AW11" s="72">
        <v>47.414000000000001</v>
      </c>
      <c r="AX11" s="73"/>
      <c r="AY11" s="74">
        <v>0</v>
      </c>
      <c r="AZ11" s="72">
        <v>-47.414000000000001</v>
      </c>
      <c r="BA11" s="73"/>
      <c r="BB11" s="74">
        <v>12</v>
      </c>
      <c r="BC11" s="72">
        <v>7</v>
      </c>
      <c r="BD11" s="75">
        <v>5</v>
      </c>
      <c r="BE11" s="74">
        <v>21956.455999999998</v>
      </c>
      <c r="BF11" s="72">
        <v>23842.276000000002</v>
      </c>
      <c r="BG11" s="73">
        <v>108.58890888402027</v>
      </c>
    </row>
    <row r="12" spans="1:59" x14ac:dyDescent="0.25">
      <c r="A12" s="69">
        <v>4</v>
      </c>
      <c r="B12" s="70" t="s">
        <v>105</v>
      </c>
      <c r="C12" s="71">
        <v>8</v>
      </c>
      <c r="D12" s="71">
        <v>5</v>
      </c>
      <c r="E12" s="71">
        <v>3</v>
      </c>
      <c r="F12" s="71">
        <v>126588.967</v>
      </c>
      <c r="G12" s="72">
        <v>124604.493</v>
      </c>
      <c r="H12" s="73">
        <v>98.432348373614587</v>
      </c>
      <c r="I12" s="74">
        <v>126026.594</v>
      </c>
      <c r="J12" s="72">
        <v>124960.458</v>
      </c>
      <c r="K12" s="73">
        <v>99.154038868970787</v>
      </c>
      <c r="L12" s="74">
        <v>1280.5940000000001</v>
      </c>
      <c r="M12" s="72">
        <v>1212.9960000000001</v>
      </c>
      <c r="N12" s="73">
        <v>94.721355870791214</v>
      </c>
      <c r="O12" s="74">
        <v>718.221</v>
      </c>
      <c r="P12" s="72">
        <v>1568.961</v>
      </c>
      <c r="Q12" s="73">
        <v>218.45100602739268</v>
      </c>
      <c r="R12" s="74">
        <v>403.74900000000002</v>
      </c>
      <c r="S12" s="72">
        <v>390.89699999999999</v>
      </c>
      <c r="T12" s="73">
        <v>96.816834221261232</v>
      </c>
      <c r="U12" s="74">
        <v>876.84500000000003</v>
      </c>
      <c r="V12" s="72">
        <v>822.09900000000005</v>
      </c>
      <c r="W12" s="73">
        <v>93.756479195296777</v>
      </c>
      <c r="X12" s="74">
        <v>718.221</v>
      </c>
      <c r="Y12" s="72">
        <v>1568.961</v>
      </c>
      <c r="Z12" s="73">
        <v>218.45100602739268</v>
      </c>
      <c r="AA12" s="74">
        <v>158.624</v>
      </c>
      <c r="AB12" s="95">
        <v>-746.86199999999997</v>
      </c>
      <c r="AC12" s="73" t="s">
        <v>66</v>
      </c>
      <c r="AD12" s="74">
        <v>32773.902000000002</v>
      </c>
      <c r="AE12" s="72">
        <v>31289.321</v>
      </c>
      <c r="AF12" s="73">
        <v>95.470234212575605</v>
      </c>
      <c r="AG12" s="74">
        <v>22505.073</v>
      </c>
      <c r="AH12" s="72">
        <v>21639.364000000001</v>
      </c>
      <c r="AI12" s="73">
        <v>96.153271753439768</v>
      </c>
      <c r="AJ12" s="74">
        <v>276</v>
      </c>
      <c r="AK12" s="72">
        <v>275</v>
      </c>
      <c r="AL12" s="73">
        <v>99.637681159420282</v>
      </c>
      <c r="AM12" s="74">
        <v>6795.009963768116</v>
      </c>
      <c r="AN12" s="72">
        <v>6557.38303030303</v>
      </c>
      <c r="AO12" s="73">
        <v>96.502920014361365</v>
      </c>
      <c r="AP12" s="74">
        <v>8</v>
      </c>
      <c r="AQ12" s="71">
        <v>0</v>
      </c>
      <c r="AR12" s="71">
        <v>0</v>
      </c>
      <c r="AS12" s="71">
        <v>0</v>
      </c>
      <c r="AT12" s="72">
        <v>0</v>
      </c>
      <c r="AU12" s="73"/>
      <c r="AV12" s="74">
        <v>0</v>
      </c>
      <c r="AW12" s="72">
        <v>0</v>
      </c>
      <c r="AX12" s="73"/>
      <c r="AY12" s="74">
        <v>0</v>
      </c>
      <c r="AZ12" s="72">
        <v>0</v>
      </c>
      <c r="BA12" s="73"/>
      <c r="BB12" s="74">
        <v>8</v>
      </c>
      <c r="BC12" s="72">
        <v>1</v>
      </c>
      <c r="BD12" s="75">
        <v>7</v>
      </c>
      <c r="BE12" s="74">
        <v>8472.5329999999994</v>
      </c>
      <c r="BF12" s="72">
        <v>10181.689</v>
      </c>
      <c r="BG12" s="73">
        <v>120.1729046083385</v>
      </c>
    </row>
    <row r="13" spans="1:59" x14ac:dyDescent="0.25">
      <c r="A13" s="69">
        <v>5</v>
      </c>
      <c r="B13" s="70" t="s">
        <v>106</v>
      </c>
      <c r="C13" s="71">
        <v>2</v>
      </c>
      <c r="D13" s="71">
        <v>1</v>
      </c>
      <c r="E13" s="71">
        <v>1</v>
      </c>
      <c r="F13" s="71">
        <v>135150.74400000001</v>
      </c>
      <c r="G13" s="72">
        <v>125937.00900000001</v>
      </c>
      <c r="H13" s="73">
        <v>93.182623545157838</v>
      </c>
      <c r="I13" s="74">
        <v>131940.42800000001</v>
      </c>
      <c r="J13" s="72">
        <v>125105.939</v>
      </c>
      <c r="K13" s="73">
        <v>94.8200190770944</v>
      </c>
      <c r="L13" s="74">
        <v>3695.6970000000001</v>
      </c>
      <c r="M13" s="72">
        <v>1202.47</v>
      </c>
      <c r="N13" s="73">
        <v>32.537028874390948</v>
      </c>
      <c r="O13" s="74">
        <v>485.38099999999997</v>
      </c>
      <c r="P13" s="72">
        <v>371.4</v>
      </c>
      <c r="Q13" s="73">
        <v>76.517210191581469</v>
      </c>
      <c r="R13" s="74">
        <v>-64.703999999999994</v>
      </c>
      <c r="S13" s="72">
        <v>-25.827999999999999</v>
      </c>
      <c r="T13" s="73">
        <v>39.917161226508405</v>
      </c>
      <c r="U13" s="74">
        <v>3760.4009999999998</v>
      </c>
      <c r="V13" s="72">
        <v>1228.298</v>
      </c>
      <c r="W13" s="73">
        <v>32.664016417398038</v>
      </c>
      <c r="X13" s="74">
        <v>485.38099999999997</v>
      </c>
      <c r="Y13" s="72">
        <v>371.4</v>
      </c>
      <c r="Z13" s="73">
        <v>76.517210191581469</v>
      </c>
      <c r="AA13" s="74">
        <v>3275.02</v>
      </c>
      <c r="AB13" s="95">
        <v>856.89800000000002</v>
      </c>
      <c r="AC13" s="73">
        <v>26.164664643269354</v>
      </c>
      <c r="AD13" s="74">
        <v>34615.790999999997</v>
      </c>
      <c r="AE13" s="72">
        <v>34397.137000000002</v>
      </c>
      <c r="AF13" s="73">
        <v>99.368340304573707</v>
      </c>
      <c r="AG13" s="74">
        <v>22033.902999999998</v>
      </c>
      <c r="AH13" s="72">
        <v>22038.89</v>
      </c>
      <c r="AI13" s="73">
        <v>100.02263330286966</v>
      </c>
      <c r="AJ13" s="74">
        <v>288</v>
      </c>
      <c r="AK13" s="72">
        <v>287</v>
      </c>
      <c r="AL13" s="73">
        <v>99.652777777777786</v>
      </c>
      <c r="AM13" s="74">
        <v>6375.5506365740739</v>
      </c>
      <c r="AN13" s="72">
        <v>6399.2131242741007</v>
      </c>
      <c r="AO13" s="73">
        <v>100.37114422030129</v>
      </c>
      <c r="AP13" s="74">
        <v>2</v>
      </c>
      <c r="AQ13" s="71">
        <v>0</v>
      </c>
      <c r="AR13" s="71">
        <v>1</v>
      </c>
      <c r="AS13" s="71">
        <v>0</v>
      </c>
      <c r="AT13" s="72">
        <v>0</v>
      </c>
      <c r="AU13" s="73"/>
      <c r="AV13" s="74">
        <v>520.66600000000005</v>
      </c>
      <c r="AW13" s="72">
        <v>33.956000000000003</v>
      </c>
      <c r="AX13" s="73">
        <v>6.5216472748364591</v>
      </c>
      <c r="AY13" s="74">
        <v>-520.66600000000005</v>
      </c>
      <c r="AZ13" s="72">
        <v>-33.956000000000003</v>
      </c>
      <c r="BA13" s="73">
        <v>6.5216472748364591</v>
      </c>
      <c r="BB13" s="74">
        <v>2</v>
      </c>
      <c r="BC13" s="72">
        <v>2</v>
      </c>
      <c r="BD13" s="75">
        <v>0</v>
      </c>
      <c r="BE13" s="74">
        <v>97390.486999999994</v>
      </c>
      <c r="BF13" s="72">
        <v>293216.56699999998</v>
      </c>
      <c r="BG13" s="73">
        <v>301.07310891668504</v>
      </c>
    </row>
    <row r="14" spans="1:59" x14ac:dyDescent="0.25">
      <c r="A14" s="69">
        <v>6</v>
      </c>
      <c r="B14" s="70" t="s">
        <v>107</v>
      </c>
      <c r="C14" s="71">
        <v>3</v>
      </c>
      <c r="D14" s="71">
        <v>3</v>
      </c>
      <c r="E14" s="71">
        <v>0</v>
      </c>
      <c r="F14" s="71">
        <v>71804.19</v>
      </c>
      <c r="G14" s="72">
        <v>70398.491999999998</v>
      </c>
      <c r="H14" s="73">
        <v>98.042317586202145</v>
      </c>
      <c r="I14" s="74">
        <v>70413.034</v>
      </c>
      <c r="J14" s="72">
        <v>68582.633000000002</v>
      </c>
      <c r="K14" s="73">
        <v>97.400479860021377</v>
      </c>
      <c r="L14" s="74">
        <v>1391.1559999999999</v>
      </c>
      <c r="M14" s="72">
        <v>1815.8589999999999</v>
      </c>
      <c r="N14" s="73">
        <v>130.52878325651474</v>
      </c>
      <c r="O14" s="74">
        <v>0</v>
      </c>
      <c r="P14" s="72">
        <v>0</v>
      </c>
      <c r="Q14" s="73"/>
      <c r="R14" s="74">
        <v>271.887</v>
      </c>
      <c r="S14" s="72">
        <v>347.09800000000001</v>
      </c>
      <c r="T14" s="73">
        <v>127.66259512223827</v>
      </c>
      <c r="U14" s="74">
        <v>1119.269</v>
      </c>
      <c r="V14" s="72">
        <v>1468.761</v>
      </c>
      <c r="W14" s="73">
        <v>131.22502276039094</v>
      </c>
      <c r="X14" s="74">
        <v>0</v>
      </c>
      <c r="Y14" s="72">
        <v>0</v>
      </c>
      <c r="Z14" s="73"/>
      <c r="AA14" s="74">
        <v>1119.269</v>
      </c>
      <c r="AB14" s="95">
        <v>1468.761</v>
      </c>
      <c r="AC14" s="73">
        <v>131.22502276039094</v>
      </c>
      <c r="AD14" s="74">
        <v>15361.831</v>
      </c>
      <c r="AE14" s="72">
        <v>15938.073</v>
      </c>
      <c r="AF14" s="73">
        <v>103.75112836484139</v>
      </c>
      <c r="AG14" s="74">
        <v>9834.7090000000007</v>
      </c>
      <c r="AH14" s="72">
        <v>10393.681</v>
      </c>
      <c r="AI14" s="73">
        <v>105.68366588172564</v>
      </c>
      <c r="AJ14" s="74">
        <v>133</v>
      </c>
      <c r="AK14" s="72">
        <v>140</v>
      </c>
      <c r="AL14" s="73">
        <v>105.26315789473684</v>
      </c>
      <c r="AM14" s="74">
        <v>6162.0983709273178</v>
      </c>
      <c r="AN14" s="72">
        <v>6186.7148809523815</v>
      </c>
      <c r="AO14" s="73">
        <v>100.39948258763935</v>
      </c>
      <c r="AP14" s="74">
        <v>3</v>
      </c>
      <c r="AQ14" s="71">
        <v>0</v>
      </c>
      <c r="AR14" s="71">
        <v>0</v>
      </c>
      <c r="AS14" s="71">
        <v>0</v>
      </c>
      <c r="AT14" s="72">
        <v>0</v>
      </c>
      <c r="AU14" s="73"/>
      <c r="AV14" s="74">
        <v>0</v>
      </c>
      <c r="AW14" s="72">
        <v>0</v>
      </c>
      <c r="AX14" s="73"/>
      <c r="AY14" s="74">
        <v>0</v>
      </c>
      <c r="AZ14" s="72">
        <v>0</v>
      </c>
      <c r="BA14" s="73"/>
      <c r="BB14" s="74">
        <v>3</v>
      </c>
      <c r="BC14" s="72">
        <v>1</v>
      </c>
      <c r="BD14" s="75">
        <v>2</v>
      </c>
      <c r="BE14" s="74">
        <v>3781.2629999999999</v>
      </c>
      <c r="BF14" s="72">
        <v>1967.8409999999999</v>
      </c>
      <c r="BG14" s="73">
        <v>52.041897112155375</v>
      </c>
    </row>
    <row r="15" spans="1:59" x14ac:dyDescent="0.25">
      <c r="A15" s="69">
        <v>7</v>
      </c>
      <c r="B15" s="70" t="s">
        <v>108</v>
      </c>
      <c r="C15" s="71">
        <v>8</v>
      </c>
      <c r="D15" s="71">
        <v>7</v>
      </c>
      <c r="E15" s="71">
        <v>1</v>
      </c>
      <c r="F15" s="71">
        <v>54323.112000000001</v>
      </c>
      <c r="G15" s="72">
        <v>55320.932000000001</v>
      </c>
      <c r="H15" s="73">
        <v>101.83682407591081</v>
      </c>
      <c r="I15" s="74">
        <v>54162.877</v>
      </c>
      <c r="J15" s="72">
        <v>54280.648000000001</v>
      </c>
      <c r="K15" s="73">
        <v>100.21743859728869</v>
      </c>
      <c r="L15" s="74">
        <v>510.47500000000002</v>
      </c>
      <c r="M15" s="72">
        <v>1416.0550000000001</v>
      </c>
      <c r="N15" s="73">
        <v>277.399480875655</v>
      </c>
      <c r="O15" s="74">
        <v>350.24</v>
      </c>
      <c r="P15" s="72">
        <v>375.77100000000002</v>
      </c>
      <c r="Q15" s="73">
        <v>107.28957286432161</v>
      </c>
      <c r="R15" s="74">
        <v>90.899000000000001</v>
      </c>
      <c r="S15" s="72">
        <v>336.83</v>
      </c>
      <c r="T15" s="73">
        <v>370.55413150859744</v>
      </c>
      <c r="U15" s="74">
        <v>419.57600000000002</v>
      </c>
      <c r="V15" s="72">
        <v>1079.2249999999999</v>
      </c>
      <c r="W15" s="73">
        <v>257.21800102961083</v>
      </c>
      <c r="X15" s="74">
        <v>350.24</v>
      </c>
      <c r="Y15" s="72">
        <v>375.77100000000002</v>
      </c>
      <c r="Z15" s="73">
        <v>107.28957286432161</v>
      </c>
      <c r="AA15" s="74">
        <v>69.335999999999999</v>
      </c>
      <c r="AB15" s="95">
        <v>703.45399999999995</v>
      </c>
      <c r="AC15" s="73" t="s">
        <v>102</v>
      </c>
      <c r="AD15" s="74">
        <v>14467.441999999999</v>
      </c>
      <c r="AE15" s="72">
        <v>14927.884</v>
      </c>
      <c r="AF15" s="73">
        <v>103.18260823164178</v>
      </c>
      <c r="AG15" s="74">
        <v>9471.3850000000002</v>
      </c>
      <c r="AH15" s="72">
        <v>9826.8670000000002</v>
      </c>
      <c r="AI15" s="73">
        <v>103.75322088585777</v>
      </c>
      <c r="AJ15" s="74">
        <v>157</v>
      </c>
      <c r="AK15" s="72">
        <v>157</v>
      </c>
      <c r="AL15" s="73">
        <v>100</v>
      </c>
      <c r="AM15" s="74">
        <v>5027.2744161358814</v>
      </c>
      <c r="AN15" s="72">
        <v>5215.959129511677</v>
      </c>
      <c r="AO15" s="73">
        <v>103.75322088585777</v>
      </c>
      <c r="AP15" s="74">
        <v>8</v>
      </c>
      <c r="AQ15" s="71">
        <v>0</v>
      </c>
      <c r="AR15" s="71">
        <v>1</v>
      </c>
      <c r="AS15" s="71">
        <v>0</v>
      </c>
      <c r="AT15" s="72">
        <v>0</v>
      </c>
      <c r="AU15" s="73"/>
      <c r="AV15" s="74">
        <v>87.647999999999996</v>
      </c>
      <c r="AW15" s="72">
        <v>11.667</v>
      </c>
      <c r="AX15" s="73">
        <v>13.31119934282585</v>
      </c>
      <c r="AY15" s="74">
        <v>-87.647999999999996</v>
      </c>
      <c r="AZ15" s="72">
        <v>-11.667</v>
      </c>
      <c r="BA15" s="73">
        <v>13.31119934282585</v>
      </c>
      <c r="BB15" s="74">
        <v>8</v>
      </c>
      <c r="BC15" s="72">
        <v>2</v>
      </c>
      <c r="BD15" s="75">
        <v>6</v>
      </c>
      <c r="BE15" s="74">
        <v>12155.781000000001</v>
      </c>
      <c r="BF15" s="72">
        <v>24767.352999999999</v>
      </c>
      <c r="BG15" s="73">
        <v>203.74958219467757</v>
      </c>
    </row>
    <row r="16" spans="1:59" ht="15.75" thickBot="1" x14ac:dyDescent="0.3">
      <c r="A16" s="69">
        <v>8</v>
      </c>
      <c r="B16" s="84" t="s">
        <v>109</v>
      </c>
      <c r="C16" s="85">
        <v>10</v>
      </c>
      <c r="D16" s="71">
        <v>6</v>
      </c>
      <c r="E16" s="71">
        <v>4</v>
      </c>
      <c r="F16" s="71">
        <v>377641.37900000002</v>
      </c>
      <c r="G16" s="72">
        <v>363033.07900000003</v>
      </c>
      <c r="H16" s="73">
        <v>96.131700387631511</v>
      </c>
      <c r="I16" s="74">
        <v>371467.37300000002</v>
      </c>
      <c r="J16" s="72">
        <v>368518.25300000003</v>
      </c>
      <c r="K16" s="73">
        <v>99.206089090360024</v>
      </c>
      <c r="L16" s="74">
        <v>6737.0349999999999</v>
      </c>
      <c r="M16" s="72">
        <v>2335.797</v>
      </c>
      <c r="N16" s="73">
        <v>34.670993990679875</v>
      </c>
      <c r="O16" s="74">
        <v>563.029</v>
      </c>
      <c r="P16" s="72">
        <v>7820.9709999999995</v>
      </c>
      <c r="Q16" s="73" t="s">
        <v>102</v>
      </c>
      <c r="R16" s="74">
        <v>620.78300000000002</v>
      </c>
      <c r="S16" s="72">
        <v>515.95399999999995</v>
      </c>
      <c r="T16" s="73">
        <v>83.113422886902512</v>
      </c>
      <c r="U16" s="74">
        <v>6117.9639999999999</v>
      </c>
      <c r="V16" s="72">
        <v>1819.8430000000001</v>
      </c>
      <c r="W16" s="73">
        <v>29.745892587795549</v>
      </c>
      <c r="X16" s="74">
        <v>564.74099999999999</v>
      </c>
      <c r="Y16" s="72">
        <v>7820.9709999999995</v>
      </c>
      <c r="Z16" s="73" t="s">
        <v>102</v>
      </c>
      <c r="AA16" s="74">
        <v>5553.223</v>
      </c>
      <c r="AB16" s="95">
        <v>-6001.1279999999997</v>
      </c>
      <c r="AC16" s="73" t="s">
        <v>66</v>
      </c>
      <c r="AD16" s="74">
        <v>91365.282000000007</v>
      </c>
      <c r="AE16" s="72">
        <v>90162.983999999997</v>
      </c>
      <c r="AF16" s="73">
        <v>98.684075642649475</v>
      </c>
      <c r="AG16" s="74">
        <v>58104.998</v>
      </c>
      <c r="AH16" s="72">
        <v>57887.976000000002</v>
      </c>
      <c r="AI16" s="73">
        <v>99.626500288322873</v>
      </c>
      <c r="AJ16" s="74">
        <v>775</v>
      </c>
      <c r="AK16" s="72">
        <v>768</v>
      </c>
      <c r="AL16" s="73">
        <v>99.096774193548384</v>
      </c>
      <c r="AM16" s="74">
        <v>6247.8492473118276</v>
      </c>
      <c r="AN16" s="72">
        <v>6281.247395833333</v>
      </c>
      <c r="AO16" s="73">
        <v>100.53455432740917</v>
      </c>
      <c r="AP16" s="74">
        <v>10</v>
      </c>
      <c r="AQ16" s="71">
        <v>0</v>
      </c>
      <c r="AR16" s="71">
        <v>1</v>
      </c>
      <c r="AS16" s="71">
        <v>0</v>
      </c>
      <c r="AT16" s="72">
        <v>0</v>
      </c>
      <c r="AU16" s="73"/>
      <c r="AV16" s="74">
        <v>645.37</v>
      </c>
      <c r="AW16" s="72">
        <v>527.49</v>
      </c>
      <c r="AX16" s="73">
        <v>81.734508886375252</v>
      </c>
      <c r="AY16" s="74">
        <v>-645.37</v>
      </c>
      <c r="AZ16" s="72">
        <v>-527.49</v>
      </c>
      <c r="BA16" s="73">
        <v>81.734508886375252</v>
      </c>
      <c r="BB16" s="74">
        <v>10</v>
      </c>
      <c r="BC16" s="72">
        <v>7</v>
      </c>
      <c r="BD16" s="75">
        <v>3</v>
      </c>
      <c r="BE16" s="74">
        <v>79076.410999999993</v>
      </c>
      <c r="BF16" s="72">
        <v>156759.40599999999</v>
      </c>
      <c r="BG16" s="73">
        <v>198.23788664359083</v>
      </c>
    </row>
    <row r="17" spans="1:59" ht="15.75" thickBot="1" x14ac:dyDescent="0.3">
      <c r="A17" s="83">
        <v>9</v>
      </c>
      <c r="B17" s="90" t="s">
        <v>110</v>
      </c>
      <c r="C17" s="91">
        <v>13</v>
      </c>
      <c r="D17" s="74">
        <v>5</v>
      </c>
      <c r="E17" s="71">
        <v>8</v>
      </c>
      <c r="F17" s="71">
        <v>73460.434999999998</v>
      </c>
      <c r="G17" s="72">
        <v>73078.596999999994</v>
      </c>
      <c r="H17" s="73">
        <v>99.480212715865349</v>
      </c>
      <c r="I17" s="74">
        <v>74928.639999999999</v>
      </c>
      <c r="J17" s="72">
        <v>76871.993000000002</v>
      </c>
      <c r="K17" s="73">
        <v>102.59360506209643</v>
      </c>
      <c r="L17" s="74">
        <v>2786.9940000000001</v>
      </c>
      <c r="M17" s="72">
        <v>129.595</v>
      </c>
      <c r="N17" s="73">
        <v>4.6499920703094446</v>
      </c>
      <c r="O17" s="74">
        <v>4255.1989999999996</v>
      </c>
      <c r="P17" s="72">
        <v>3922.991</v>
      </c>
      <c r="Q17" s="73">
        <v>92.192891566293383</v>
      </c>
      <c r="R17" s="74">
        <v>464.19400000000002</v>
      </c>
      <c r="S17" s="72">
        <v>31.167999999999999</v>
      </c>
      <c r="T17" s="73">
        <v>6.7144340512802838</v>
      </c>
      <c r="U17" s="74">
        <v>2322.8000000000002</v>
      </c>
      <c r="V17" s="72">
        <v>98.427000000000007</v>
      </c>
      <c r="W17" s="73">
        <v>4.2374289650421906</v>
      </c>
      <c r="X17" s="74">
        <v>4255.1989999999996</v>
      </c>
      <c r="Y17" s="72">
        <v>3922.991</v>
      </c>
      <c r="Z17" s="73">
        <v>92.192891566293383</v>
      </c>
      <c r="AA17" s="74">
        <v>-1932.3989999999999</v>
      </c>
      <c r="AB17" s="95">
        <v>-3824.5639999999999</v>
      </c>
      <c r="AC17" s="73">
        <v>197.91792481780419</v>
      </c>
      <c r="AD17" s="74">
        <v>23197.524000000001</v>
      </c>
      <c r="AE17" s="72">
        <v>23924.292000000001</v>
      </c>
      <c r="AF17" s="73">
        <v>103.13295505158221</v>
      </c>
      <c r="AG17" s="74">
        <v>14756.994000000001</v>
      </c>
      <c r="AH17" s="72">
        <v>15360.477999999999</v>
      </c>
      <c r="AI17" s="73">
        <v>104.08947784352287</v>
      </c>
      <c r="AJ17" s="74">
        <v>225</v>
      </c>
      <c r="AK17" s="72">
        <v>219</v>
      </c>
      <c r="AL17" s="73">
        <v>97.333333333333343</v>
      </c>
      <c r="AM17" s="74">
        <v>5465.5533333333333</v>
      </c>
      <c r="AN17" s="72">
        <v>5844.9307458143076</v>
      </c>
      <c r="AO17" s="73">
        <v>106.94124435978378</v>
      </c>
      <c r="AP17" s="74">
        <v>13</v>
      </c>
      <c r="AQ17" s="71">
        <v>0</v>
      </c>
      <c r="AR17" s="71">
        <v>0</v>
      </c>
      <c r="AS17" s="71">
        <v>0</v>
      </c>
      <c r="AT17" s="72">
        <v>0</v>
      </c>
      <c r="AU17" s="73"/>
      <c r="AV17" s="74">
        <v>0</v>
      </c>
      <c r="AW17" s="72">
        <v>0</v>
      </c>
      <c r="AX17" s="73"/>
      <c r="AY17" s="74">
        <v>0</v>
      </c>
      <c r="AZ17" s="72">
        <v>0</v>
      </c>
      <c r="BA17" s="73"/>
      <c r="BB17" s="74">
        <v>13</v>
      </c>
      <c r="BC17" s="72">
        <v>2</v>
      </c>
      <c r="BD17" s="75">
        <v>11</v>
      </c>
      <c r="BE17" s="74">
        <v>35228.324999999997</v>
      </c>
      <c r="BF17" s="72">
        <v>13124.732</v>
      </c>
      <c r="BG17" s="73">
        <v>37.256190863460013</v>
      </c>
    </row>
    <row r="18" spans="1:59" x14ac:dyDescent="0.25">
      <c r="A18" s="69">
        <v>10</v>
      </c>
      <c r="B18" s="86" t="s">
        <v>111</v>
      </c>
      <c r="C18" s="87">
        <v>4</v>
      </c>
      <c r="D18" s="71">
        <v>3</v>
      </c>
      <c r="E18" s="71">
        <v>1</v>
      </c>
      <c r="F18" s="71">
        <v>37664.436999999998</v>
      </c>
      <c r="G18" s="72">
        <v>38951.83</v>
      </c>
      <c r="H18" s="73">
        <v>103.41805985311821</v>
      </c>
      <c r="I18" s="74">
        <v>38195.769</v>
      </c>
      <c r="J18" s="72">
        <v>39650.031000000003</v>
      </c>
      <c r="K18" s="73">
        <v>103.80739028974648</v>
      </c>
      <c r="L18" s="74">
        <v>256.09699999999998</v>
      </c>
      <c r="M18" s="72">
        <v>254.755</v>
      </c>
      <c r="N18" s="73">
        <v>99.475979804527199</v>
      </c>
      <c r="O18" s="74">
        <v>787.42899999999997</v>
      </c>
      <c r="P18" s="72">
        <v>952.95600000000002</v>
      </c>
      <c r="Q18" s="73">
        <v>121.02119683171435</v>
      </c>
      <c r="R18" s="74">
        <v>67.382000000000005</v>
      </c>
      <c r="S18" s="72">
        <v>55.533000000000001</v>
      </c>
      <c r="T18" s="73">
        <v>82.415185064260484</v>
      </c>
      <c r="U18" s="74">
        <v>188.715</v>
      </c>
      <c r="V18" s="72">
        <v>199.22200000000001</v>
      </c>
      <c r="W18" s="73">
        <v>105.56765492939088</v>
      </c>
      <c r="X18" s="74">
        <v>787.42899999999997</v>
      </c>
      <c r="Y18" s="72">
        <v>952.95600000000002</v>
      </c>
      <c r="Z18" s="73">
        <v>121.02119683171435</v>
      </c>
      <c r="AA18" s="74">
        <v>-598.71400000000006</v>
      </c>
      <c r="AB18" s="95">
        <v>-753.73400000000004</v>
      </c>
      <c r="AC18" s="73">
        <v>125.89216220098412</v>
      </c>
      <c r="AD18" s="74">
        <v>9152.4410000000007</v>
      </c>
      <c r="AE18" s="72">
        <v>9151.06</v>
      </c>
      <c r="AF18" s="73">
        <v>99.984911129173085</v>
      </c>
      <c r="AG18" s="74">
        <v>5981.0010000000002</v>
      </c>
      <c r="AH18" s="72">
        <v>5985.1109999999999</v>
      </c>
      <c r="AI18" s="73">
        <v>100.06871759426224</v>
      </c>
      <c r="AJ18" s="74">
        <v>84</v>
      </c>
      <c r="AK18" s="72">
        <v>91</v>
      </c>
      <c r="AL18" s="73">
        <v>108.33333333333333</v>
      </c>
      <c r="AM18" s="74">
        <v>5933.5327380952376</v>
      </c>
      <c r="AN18" s="72">
        <v>5480.8708791208783</v>
      </c>
      <c r="AO18" s="73">
        <v>92.371123933165137</v>
      </c>
      <c r="AP18" s="74">
        <v>4</v>
      </c>
      <c r="AQ18" s="71">
        <v>0</v>
      </c>
      <c r="AR18" s="71">
        <v>0</v>
      </c>
      <c r="AS18" s="71">
        <v>0</v>
      </c>
      <c r="AT18" s="72">
        <v>0</v>
      </c>
      <c r="AU18" s="73"/>
      <c r="AV18" s="74">
        <v>29.393000000000001</v>
      </c>
      <c r="AW18" s="72">
        <v>0</v>
      </c>
      <c r="AX18" s="73">
        <v>0</v>
      </c>
      <c r="AY18" s="74">
        <v>-29.393000000000001</v>
      </c>
      <c r="AZ18" s="72">
        <v>0</v>
      </c>
      <c r="BA18" s="73">
        <v>0</v>
      </c>
      <c r="BB18" s="74">
        <v>4</v>
      </c>
      <c r="BC18" s="72">
        <v>2</v>
      </c>
      <c r="BD18" s="75">
        <v>2</v>
      </c>
      <c r="BE18" s="74">
        <v>15459.419</v>
      </c>
      <c r="BF18" s="72">
        <v>32774.794000000002</v>
      </c>
      <c r="BG18" s="73">
        <v>212.00534120978287</v>
      </c>
    </row>
    <row r="19" spans="1:59" x14ac:dyDescent="0.25">
      <c r="A19" s="69">
        <v>11</v>
      </c>
      <c r="B19" s="70" t="s">
        <v>112</v>
      </c>
      <c r="C19" s="71">
        <v>2</v>
      </c>
      <c r="D19" s="71">
        <v>1</v>
      </c>
      <c r="E19" s="71">
        <v>1</v>
      </c>
      <c r="F19" s="71">
        <v>38816.985000000001</v>
      </c>
      <c r="G19" s="72">
        <v>42009.968999999997</v>
      </c>
      <c r="H19" s="73">
        <v>108.22573932519488</v>
      </c>
      <c r="I19" s="74">
        <v>38948.322</v>
      </c>
      <c r="J19" s="72">
        <v>41177.563000000002</v>
      </c>
      <c r="K19" s="73">
        <v>105.72358675683127</v>
      </c>
      <c r="L19" s="74">
        <v>377.41899999999998</v>
      </c>
      <c r="M19" s="72">
        <v>1027.6559999999999</v>
      </c>
      <c r="N19" s="73">
        <v>272.28517907153588</v>
      </c>
      <c r="O19" s="74">
        <v>508.75599999999997</v>
      </c>
      <c r="P19" s="72">
        <v>195.25</v>
      </c>
      <c r="Q19" s="73">
        <v>38.377925764020468</v>
      </c>
      <c r="R19" s="74">
        <v>132.19200000000001</v>
      </c>
      <c r="S19" s="72">
        <v>256.40600000000001</v>
      </c>
      <c r="T19" s="73">
        <v>193.96483902202857</v>
      </c>
      <c r="U19" s="74">
        <v>245.227</v>
      </c>
      <c r="V19" s="72">
        <v>771.25</v>
      </c>
      <c r="W19" s="73">
        <v>314.50452030159812</v>
      </c>
      <c r="X19" s="74">
        <v>508.75599999999997</v>
      </c>
      <c r="Y19" s="72">
        <v>195.25</v>
      </c>
      <c r="Z19" s="73">
        <v>38.377925764020468</v>
      </c>
      <c r="AA19" s="74">
        <v>-263.529</v>
      </c>
      <c r="AB19" s="95">
        <v>576</v>
      </c>
      <c r="AC19" s="73" t="s">
        <v>66</v>
      </c>
      <c r="AD19" s="74">
        <v>12831.486999999999</v>
      </c>
      <c r="AE19" s="72">
        <v>12603.957</v>
      </c>
      <c r="AF19" s="73">
        <v>98.22678384820091</v>
      </c>
      <c r="AG19" s="74">
        <v>8321.8729999999996</v>
      </c>
      <c r="AH19" s="72">
        <v>8213.3729999999996</v>
      </c>
      <c r="AI19" s="73">
        <v>98.696206971675721</v>
      </c>
      <c r="AJ19" s="74">
        <v>115</v>
      </c>
      <c r="AK19" s="72">
        <v>112</v>
      </c>
      <c r="AL19" s="73">
        <v>97.391304347826093</v>
      </c>
      <c r="AM19" s="74">
        <v>6030.3427536231893</v>
      </c>
      <c r="AN19" s="72">
        <v>6111.140625</v>
      </c>
      <c r="AO19" s="73">
        <v>101.33985537270274</v>
      </c>
      <c r="AP19" s="74">
        <v>2</v>
      </c>
      <c r="AQ19" s="71">
        <v>0</v>
      </c>
      <c r="AR19" s="71">
        <v>0</v>
      </c>
      <c r="AS19" s="71">
        <v>0</v>
      </c>
      <c r="AT19" s="72">
        <v>0</v>
      </c>
      <c r="AU19" s="73"/>
      <c r="AV19" s="74">
        <v>78.010000000000005</v>
      </c>
      <c r="AW19" s="72">
        <v>0</v>
      </c>
      <c r="AX19" s="73">
        <v>0</v>
      </c>
      <c r="AY19" s="74">
        <v>-78.010000000000005</v>
      </c>
      <c r="AZ19" s="72">
        <v>0</v>
      </c>
      <c r="BA19" s="73">
        <v>0</v>
      </c>
      <c r="BB19" s="74">
        <v>2</v>
      </c>
      <c r="BC19" s="72">
        <v>1</v>
      </c>
      <c r="BD19" s="75">
        <v>1</v>
      </c>
      <c r="BE19" s="74">
        <v>2024.298</v>
      </c>
      <c r="BF19" s="72">
        <v>9194.0490000000009</v>
      </c>
      <c r="BG19" s="73">
        <v>454.18456175918766</v>
      </c>
    </row>
    <row r="20" spans="1:59" x14ac:dyDescent="0.25">
      <c r="A20" s="69">
        <v>12</v>
      </c>
      <c r="B20" s="70" t="s">
        <v>113</v>
      </c>
      <c r="C20" s="71">
        <v>2</v>
      </c>
      <c r="D20" s="71">
        <v>2</v>
      </c>
      <c r="E20" s="71">
        <v>0</v>
      </c>
      <c r="F20" s="71">
        <v>79878.951000000001</v>
      </c>
      <c r="G20" s="72">
        <v>82847.978000000003</v>
      </c>
      <c r="H20" s="73">
        <v>103.71690784972878</v>
      </c>
      <c r="I20" s="74">
        <v>79449.664999999994</v>
      </c>
      <c r="J20" s="72">
        <v>81824.812999999995</v>
      </c>
      <c r="K20" s="73">
        <v>102.98950033332426</v>
      </c>
      <c r="L20" s="74">
        <v>429.286</v>
      </c>
      <c r="M20" s="72">
        <v>1023.165</v>
      </c>
      <c r="N20" s="73">
        <v>238.34110592938043</v>
      </c>
      <c r="O20" s="74">
        <v>0</v>
      </c>
      <c r="P20" s="72">
        <v>0</v>
      </c>
      <c r="Q20" s="73"/>
      <c r="R20" s="74">
        <v>18.059000000000001</v>
      </c>
      <c r="S20" s="72">
        <v>233.59299999999999</v>
      </c>
      <c r="T20" s="73" t="s">
        <v>102</v>
      </c>
      <c r="U20" s="74">
        <v>411.22699999999998</v>
      </c>
      <c r="V20" s="72">
        <v>789.572</v>
      </c>
      <c r="W20" s="73">
        <v>192.00392970305938</v>
      </c>
      <c r="X20" s="74">
        <v>0</v>
      </c>
      <c r="Y20" s="72">
        <v>0</v>
      </c>
      <c r="Z20" s="73"/>
      <c r="AA20" s="74">
        <v>411.22699999999998</v>
      </c>
      <c r="AB20" s="95">
        <v>789.572</v>
      </c>
      <c r="AC20" s="73">
        <v>192.00392970305938</v>
      </c>
      <c r="AD20" s="74">
        <v>22972.74</v>
      </c>
      <c r="AE20" s="72">
        <v>24381.438999999998</v>
      </c>
      <c r="AF20" s="73">
        <v>106.13204606851426</v>
      </c>
      <c r="AG20" s="74">
        <v>14877.504000000001</v>
      </c>
      <c r="AH20" s="72">
        <v>15898.044</v>
      </c>
      <c r="AI20" s="73">
        <v>106.85961838760049</v>
      </c>
      <c r="AJ20" s="74">
        <v>227</v>
      </c>
      <c r="AK20" s="72">
        <v>232</v>
      </c>
      <c r="AL20" s="73">
        <v>102.20264317180616</v>
      </c>
      <c r="AM20" s="74">
        <v>5461.6387665198235</v>
      </c>
      <c r="AN20" s="72">
        <v>5710.504310344827</v>
      </c>
      <c r="AO20" s="73">
        <v>104.55660937062635</v>
      </c>
      <c r="AP20" s="74">
        <v>2</v>
      </c>
      <c r="AQ20" s="71">
        <v>0</v>
      </c>
      <c r="AR20" s="71">
        <v>0</v>
      </c>
      <c r="AS20" s="71">
        <v>0</v>
      </c>
      <c r="AT20" s="72">
        <v>0</v>
      </c>
      <c r="AU20" s="73"/>
      <c r="AV20" s="74">
        <v>1.8109999999999999</v>
      </c>
      <c r="AW20" s="72">
        <v>0</v>
      </c>
      <c r="AX20" s="73">
        <v>0</v>
      </c>
      <c r="AY20" s="74">
        <v>-1.8109999999999999</v>
      </c>
      <c r="AZ20" s="72">
        <v>0</v>
      </c>
      <c r="BA20" s="73">
        <v>0</v>
      </c>
      <c r="BB20" s="74">
        <v>2</v>
      </c>
      <c r="BC20" s="72">
        <v>1</v>
      </c>
      <c r="BD20" s="75">
        <v>1</v>
      </c>
      <c r="BE20" s="74">
        <v>19478.254000000001</v>
      </c>
      <c r="BF20" s="72">
        <v>14352.183999999999</v>
      </c>
      <c r="BG20" s="73">
        <v>73.683113486455198</v>
      </c>
    </row>
    <row r="21" spans="1:59" x14ac:dyDescent="0.25">
      <c r="A21" s="69">
        <v>13</v>
      </c>
      <c r="B21" s="70" t="s">
        <v>114</v>
      </c>
      <c r="C21" s="71">
        <v>9</v>
      </c>
      <c r="D21" s="71">
        <v>2</v>
      </c>
      <c r="E21" s="71">
        <v>7</v>
      </c>
      <c r="F21" s="71">
        <v>162105.166</v>
      </c>
      <c r="G21" s="72">
        <v>157091.973</v>
      </c>
      <c r="H21" s="73">
        <v>96.907444023097938</v>
      </c>
      <c r="I21" s="74">
        <v>167204.54999999999</v>
      </c>
      <c r="J21" s="72">
        <v>167100.826</v>
      </c>
      <c r="K21" s="73">
        <v>99.937965802964086</v>
      </c>
      <c r="L21" s="74">
        <v>1223.7919999999999</v>
      </c>
      <c r="M21" s="72">
        <v>232.244</v>
      </c>
      <c r="N21" s="73">
        <v>18.977407925529828</v>
      </c>
      <c r="O21" s="74">
        <v>6323.1760000000004</v>
      </c>
      <c r="P21" s="72">
        <v>10241.097</v>
      </c>
      <c r="Q21" s="73">
        <v>161.96128338037721</v>
      </c>
      <c r="R21" s="74">
        <v>497.15199999999999</v>
      </c>
      <c r="S21" s="72">
        <v>29.344999999999999</v>
      </c>
      <c r="T21" s="73">
        <v>5.9026213311019564</v>
      </c>
      <c r="U21" s="74">
        <v>726.64</v>
      </c>
      <c r="V21" s="72">
        <v>202.899</v>
      </c>
      <c r="W21" s="73">
        <v>27.922905427722117</v>
      </c>
      <c r="X21" s="74">
        <v>6323.1760000000004</v>
      </c>
      <c r="Y21" s="72">
        <v>10241.097</v>
      </c>
      <c r="Z21" s="73">
        <v>161.96128338037721</v>
      </c>
      <c r="AA21" s="74">
        <v>-5596.5360000000001</v>
      </c>
      <c r="AB21" s="95">
        <v>-10038.198</v>
      </c>
      <c r="AC21" s="73">
        <v>179.36448546029186</v>
      </c>
      <c r="AD21" s="74">
        <v>54408.946000000004</v>
      </c>
      <c r="AE21" s="72">
        <v>54827.036</v>
      </c>
      <c r="AF21" s="73">
        <v>100.76842142834379</v>
      </c>
      <c r="AG21" s="74">
        <v>36381.529000000002</v>
      </c>
      <c r="AH21" s="72">
        <v>36404.034</v>
      </c>
      <c r="AI21" s="73">
        <v>100.06185831277186</v>
      </c>
      <c r="AJ21" s="74">
        <v>408</v>
      </c>
      <c r="AK21" s="72">
        <v>397</v>
      </c>
      <c r="AL21" s="73">
        <v>97.303921568627445</v>
      </c>
      <c r="AM21" s="74">
        <v>7430.86785130719</v>
      </c>
      <c r="AN21" s="72">
        <v>7641.4848866498733</v>
      </c>
      <c r="AO21" s="73">
        <v>102.8343531274834</v>
      </c>
      <c r="AP21" s="74">
        <v>9</v>
      </c>
      <c r="AQ21" s="71">
        <v>0</v>
      </c>
      <c r="AR21" s="71">
        <v>0</v>
      </c>
      <c r="AS21" s="71">
        <v>0</v>
      </c>
      <c r="AT21" s="72">
        <v>0</v>
      </c>
      <c r="AU21" s="73"/>
      <c r="AV21" s="74">
        <v>0</v>
      </c>
      <c r="AW21" s="72">
        <v>0</v>
      </c>
      <c r="AX21" s="73"/>
      <c r="AY21" s="74">
        <v>0</v>
      </c>
      <c r="AZ21" s="72">
        <v>0</v>
      </c>
      <c r="BA21" s="73"/>
      <c r="BB21" s="74">
        <v>9</v>
      </c>
      <c r="BC21" s="72">
        <v>3</v>
      </c>
      <c r="BD21" s="75">
        <v>6</v>
      </c>
      <c r="BE21" s="74">
        <v>21019.488000000001</v>
      </c>
      <c r="BF21" s="72">
        <v>28475.718000000001</v>
      </c>
      <c r="BG21" s="73">
        <v>135.47293825615543</v>
      </c>
    </row>
    <row r="22" spans="1:59" x14ac:dyDescent="0.25">
      <c r="A22" s="69">
        <v>14</v>
      </c>
      <c r="B22" s="70" t="s">
        <v>115</v>
      </c>
      <c r="C22" s="71">
        <v>10</v>
      </c>
      <c r="D22" s="71">
        <v>10</v>
      </c>
      <c r="E22" s="71">
        <v>0</v>
      </c>
      <c r="F22" s="71">
        <v>230356.967</v>
      </c>
      <c r="G22" s="72">
        <v>231022.48300000001</v>
      </c>
      <c r="H22" s="73">
        <v>100.28890639109692</v>
      </c>
      <c r="I22" s="74">
        <v>229922.86900000001</v>
      </c>
      <c r="J22" s="72">
        <v>226938.79500000001</v>
      </c>
      <c r="K22" s="73">
        <v>98.702141281996617</v>
      </c>
      <c r="L22" s="74">
        <v>2395.56</v>
      </c>
      <c r="M22" s="72">
        <v>4083.6880000000001</v>
      </c>
      <c r="N22" s="73">
        <v>170.46903438027016</v>
      </c>
      <c r="O22" s="74">
        <v>1961.462</v>
      </c>
      <c r="P22" s="72">
        <v>0</v>
      </c>
      <c r="Q22" s="73">
        <v>0</v>
      </c>
      <c r="R22" s="74">
        <v>154.274</v>
      </c>
      <c r="S22" s="72">
        <v>158.97399999999999</v>
      </c>
      <c r="T22" s="73">
        <v>103.0465276067257</v>
      </c>
      <c r="U22" s="74">
        <v>2288.2190000000001</v>
      </c>
      <c r="V22" s="72">
        <v>3924.7139999999999</v>
      </c>
      <c r="W22" s="73">
        <v>171.51828561864053</v>
      </c>
      <c r="X22" s="74">
        <v>2008.395</v>
      </c>
      <c r="Y22" s="72">
        <v>0</v>
      </c>
      <c r="Z22" s="73">
        <v>0</v>
      </c>
      <c r="AA22" s="74">
        <v>279.82400000000001</v>
      </c>
      <c r="AB22" s="95">
        <v>3924.7139999999999</v>
      </c>
      <c r="AC22" s="73" t="s">
        <v>102</v>
      </c>
      <c r="AD22" s="74">
        <v>74322.058999999994</v>
      </c>
      <c r="AE22" s="72">
        <v>75648.851999999999</v>
      </c>
      <c r="AF22" s="73">
        <v>101.78519408349544</v>
      </c>
      <c r="AG22" s="74">
        <v>47661.175999999999</v>
      </c>
      <c r="AH22" s="72">
        <v>48858.7</v>
      </c>
      <c r="AI22" s="73">
        <v>102.51257753270713</v>
      </c>
      <c r="AJ22" s="74">
        <v>687</v>
      </c>
      <c r="AK22" s="72">
        <v>696</v>
      </c>
      <c r="AL22" s="73">
        <v>101.31004366812226</v>
      </c>
      <c r="AM22" s="74">
        <v>5781.3168364871417</v>
      </c>
      <c r="AN22" s="72">
        <v>5849.9401340996164</v>
      </c>
      <c r="AO22" s="73">
        <v>101.18698385771523</v>
      </c>
      <c r="AP22" s="74">
        <v>10</v>
      </c>
      <c r="AQ22" s="71">
        <v>0</v>
      </c>
      <c r="AR22" s="71">
        <v>1</v>
      </c>
      <c r="AS22" s="71">
        <v>0</v>
      </c>
      <c r="AT22" s="72">
        <v>0</v>
      </c>
      <c r="AU22" s="73"/>
      <c r="AV22" s="74">
        <v>0</v>
      </c>
      <c r="AW22" s="72">
        <v>11.04</v>
      </c>
      <c r="AX22" s="73"/>
      <c r="AY22" s="74">
        <v>0</v>
      </c>
      <c r="AZ22" s="72">
        <v>-11.04</v>
      </c>
      <c r="BA22" s="73"/>
      <c r="BB22" s="74">
        <v>10</v>
      </c>
      <c r="BC22" s="72">
        <v>7</v>
      </c>
      <c r="BD22" s="75">
        <v>3</v>
      </c>
      <c r="BE22" s="74">
        <v>91417.71</v>
      </c>
      <c r="BF22" s="72">
        <v>107136.71</v>
      </c>
      <c r="BG22" s="73">
        <v>117.19469892649903</v>
      </c>
    </row>
    <row r="23" spans="1:59" x14ac:dyDescent="0.25">
      <c r="A23" s="69">
        <v>15</v>
      </c>
      <c r="B23" s="70" t="s">
        <v>116</v>
      </c>
      <c r="C23" s="71">
        <v>3</v>
      </c>
      <c r="D23" s="71">
        <v>2</v>
      </c>
      <c r="E23" s="71">
        <v>1</v>
      </c>
      <c r="F23" s="71">
        <v>103190.511</v>
      </c>
      <c r="G23" s="72">
        <v>106356.429</v>
      </c>
      <c r="H23" s="73">
        <v>103.06803209841648</v>
      </c>
      <c r="I23" s="74">
        <v>103425.81</v>
      </c>
      <c r="J23" s="72">
        <v>107182.436</v>
      </c>
      <c r="K23" s="73">
        <v>103.6321939368906</v>
      </c>
      <c r="L23" s="74">
        <v>892.61599999999999</v>
      </c>
      <c r="M23" s="72">
        <v>263.49200000000002</v>
      </c>
      <c r="N23" s="73">
        <v>29.519076512184412</v>
      </c>
      <c r="O23" s="74">
        <v>1127.915</v>
      </c>
      <c r="P23" s="72">
        <v>1089.499</v>
      </c>
      <c r="Q23" s="73">
        <v>96.594069588577156</v>
      </c>
      <c r="R23" s="74">
        <v>233.345</v>
      </c>
      <c r="S23" s="72">
        <v>70.775999999999996</v>
      </c>
      <c r="T23" s="73">
        <v>30.33105487582764</v>
      </c>
      <c r="U23" s="74">
        <v>659.27099999999996</v>
      </c>
      <c r="V23" s="72">
        <v>192.71600000000001</v>
      </c>
      <c r="W23" s="73">
        <v>29.231681660500762</v>
      </c>
      <c r="X23" s="74">
        <v>1127.915</v>
      </c>
      <c r="Y23" s="72">
        <v>1089.499</v>
      </c>
      <c r="Z23" s="73">
        <v>96.594069588577156</v>
      </c>
      <c r="AA23" s="74">
        <v>-468.64400000000001</v>
      </c>
      <c r="AB23" s="95">
        <v>-896.78300000000002</v>
      </c>
      <c r="AC23" s="73">
        <v>191.35697885815247</v>
      </c>
      <c r="AD23" s="74">
        <v>32846.495000000003</v>
      </c>
      <c r="AE23" s="72">
        <v>33069.072</v>
      </c>
      <c r="AF23" s="73">
        <v>100.6776278564882</v>
      </c>
      <c r="AG23" s="74">
        <v>21207.722000000002</v>
      </c>
      <c r="AH23" s="72">
        <v>21564.428</v>
      </c>
      <c r="AI23" s="73">
        <v>101.68196282467301</v>
      </c>
      <c r="AJ23" s="74">
        <v>273</v>
      </c>
      <c r="AK23" s="72">
        <v>268</v>
      </c>
      <c r="AL23" s="73">
        <v>98.168498168498161</v>
      </c>
      <c r="AM23" s="74">
        <v>6473.6636141636145</v>
      </c>
      <c r="AN23" s="72">
        <v>6705.35696517413</v>
      </c>
      <c r="AO23" s="73">
        <v>103.57901436990946</v>
      </c>
      <c r="AP23" s="74">
        <v>3</v>
      </c>
      <c r="AQ23" s="71">
        <v>0</v>
      </c>
      <c r="AR23" s="71">
        <v>1</v>
      </c>
      <c r="AS23" s="71">
        <v>0</v>
      </c>
      <c r="AT23" s="72">
        <v>0</v>
      </c>
      <c r="AU23" s="73"/>
      <c r="AV23" s="74">
        <v>1416.616</v>
      </c>
      <c r="AW23" s="72">
        <v>2732.1660000000002</v>
      </c>
      <c r="AX23" s="73">
        <v>192.86567425470275</v>
      </c>
      <c r="AY23" s="74">
        <v>-1416.616</v>
      </c>
      <c r="AZ23" s="72">
        <v>-2732.1660000000002</v>
      </c>
      <c r="BA23" s="73">
        <v>192.86567425470275</v>
      </c>
      <c r="BB23" s="74">
        <v>3</v>
      </c>
      <c r="BC23" s="72">
        <v>2</v>
      </c>
      <c r="BD23" s="75">
        <v>1</v>
      </c>
      <c r="BE23" s="74">
        <v>97097.432000000001</v>
      </c>
      <c r="BF23" s="72">
        <v>162185.76300000001</v>
      </c>
      <c r="BG23" s="73">
        <v>167.03403958201491</v>
      </c>
    </row>
    <row r="24" spans="1:59" ht="15.75" thickBot="1" x14ac:dyDescent="0.3">
      <c r="A24" s="69">
        <v>16</v>
      </c>
      <c r="B24" s="84" t="s">
        <v>117</v>
      </c>
      <c r="C24" s="85">
        <v>6</v>
      </c>
      <c r="D24" s="71">
        <v>5</v>
      </c>
      <c r="E24" s="71">
        <v>1</v>
      </c>
      <c r="F24" s="71">
        <v>120277.914</v>
      </c>
      <c r="G24" s="72">
        <v>127816.44100000001</v>
      </c>
      <c r="H24" s="73">
        <v>106.26759040732946</v>
      </c>
      <c r="I24" s="74">
        <v>131497.951</v>
      </c>
      <c r="J24" s="72">
        <v>127331.92</v>
      </c>
      <c r="K24" s="73">
        <v>96.831866224288163</v>
      </c>
      <c r="L24" s="74">
        <v>467.70499999999998</v>
      </c>
      <c r="M24" s="72">
        <v>564.15800000000002</v>
      </c>
      <c r="N24" s="73">
        <v>120.62261468233181</v>
      </c>
      <c r="O24" s="74">
        <v>11687.742</v>
      </c>
      <c r="P24" s="72">
        <v>79.637</v>
      </c>
      <c r="Q24" s="73">
        <v>0.68137198784846553</v>
      </c>
      <c r="R24" s="74">
        <v>33.066000000000003</v>
      </c>
      <c r="S24" s="72">
        <v>26.93</v>
      </c>
      <c r="T24" s="73">
        <v>81.443174257545508</v>
      </c>
      <c r="U24" s="74">
        <v>434.63900000000001</v>
      </c>
      <c r="V24" s="72">
        <v>537.22799999999995</v>
      </c>
      <c r="W24" s="73">
        <v>123.60326615881225</v>
      </c>
      <c r="X24" s="74">
        <v>11687.742</v>
      </c>
      <c r="Y24" s="72">
        <v>79.637</v>
      </c>
      <c r="Z24" s="73">
        <v>0.68137198784846553</v>
      </c>
      <c r="AA24" s="74">
        <v>-11253.102999999999</v>
      </c>
      <c r="AB24" s="95">
        <v>457.59100000000001</v>
      </c>
      <c r="AC24" s="73" t="s">
        <v>66</v>
      </c>
      <c r="AD24" s="74">
        <v>39296.25</v>
      </c>
      <c r="AE24" s="72">
        <v>41045.237000000001</v>
      </c>
      <c r="AF24" s="73">
        <v>104.45077329261699</v>
      </c>
      <c r="AG24" s="74">
        <v>25776.239000000001</v>
      </c>
      <c r="AH24" s="72">
        <v>26962.633000000002</v>
      </c>
      <c r="AI24" s="73">
        <v>104.60266526858322</v>
      </c>
      <c r="AJ24" s="74">
        <v>373</v>
      </c>
      <c r="AK24" s="72">
        <v>372</v>
      </c>
      <c r="AL24" s="73">
        <v>99.731903485254691</v>
      </c>
      <c r="AM24" s="74">
        <v>5758.7665326184097</v>
      </c>
      <c r="AN24" s="72">
        <v>6040.0163530465952</v>
      </c>
      <c r="AO24" s="73">
        <v>104.88385522898263</v>
      </c>
      <c r="AP24" s="74">
        <v>6</v>
      </c>
      <c r="AQ24" s="71">
        <v>0</v>
      </c>
      <c r="AR24" s="71">
        <v>1</v>
      </c>
      <c r="AS24" s="71">
        <v>0</v>
      </c>
      <c r="AT24" s="72">
        <v>0</v>
      </c>
      <c r="AU24" s="73"/>
      <c r="AV24" s="74">
        <v>175.32300000000001</v>
      </c>
      <c r="AW24" s="72">
        <v>177.57900000000001</v>
      </c>
      <c r="AX24" s="73">
        <v>101.28676785133726</v>
      </c>
      <c r="AY24" s="74">
        <v>-175.32300000000001</v>
      </c>
      <c r="AZ24" s="72">
        <v>-177.57900000000001</v>
      </c>
      <c r="BA24" s="73">
        <v>101.28676785133726</v>
      </c>
      <c r="BB24" s="74">
        <v>6</v>
      </c>
      <c r="BC24" s="72">
        <v>3</v>
      </c>
      <c r="BD24" s="75">
        <v>3</v>
      </c>
      <c r="BE24" s="74">
        <v>113289.432</v>
      </c>
      <c r="BF24" s="72">
        <v>9816.5169999999998</v>
      </c>
      <c r="BG24" s="73">
        <v>8.6649891580354996</v>
      </c>
    </row>
    <row r="25" spans="1:59" ht="15.75" thickBot="1" x14ac:dyDescent="0.3">
      <c r="A25" s="83">
        <v>17</v>
      </c>
      <c r="B25" s="88" t="s">
        <v>118</v>
      </c>
      <c r="C25" s="89">
        <v>14</v>
      </c>
      <c r="D25" s="74">
        <v>6</v>
      </c>
      <c r="E25" s="71">
        <v>8</v>
      </c>
      <c r="F25" s="71">
        <v>401364.94799999997</v>
      </c>
      <c r="G25" s="72">
        <v>409748.31300000002</v>
      </c>
      <c r="H25" s="73">
        <v>102.08871378573896</v>
      </c>
      <c r="I25" s="74">
        <v>402943.82900000003</v>
      </c>
      <c r="J25" s="72">
        <v>407372.74</v>
      </c>
      <c r="K25" s="73">
        <v>101.09913856007955</v>
      </c>
      <c r="L25" s="74">
        <v>1167.6079999999999</v>
      </c>
      <c r="M25" s="72">
        <v>5906.9219999999996</v>
      </c>
      <c r="N25" s="73">
        <v>505.89941144630728</v>
      </c>
      <c r="O25" s="74">
        <v>2746.489</v>
      </c>
      <c r="P25" s="72">
        <v>3531.3490000000002</v>
      </c>
      <c r="Q25" s="73">
        <v>128.57684847818433</v>
      </c>
      <c r="R25" s="74">
        <v>457.28199999999998</v>
      </c>
      <c r="S25" s="72">
        <v>1134.6880000000001</v>
      </c>
      <c r="T25" s="73">
        <v>248.13747315660794</v>
      </c>
      <c r="U25" s="74">
        <v>710.32600000000002</v>
      </c>
      <c r="V25" s="72">
        <v>4794.1670000000004</v>
      </c>
      <c r="W25" s="73">
        <v>674.92489364038488</v>
      </c>
      <c r="X25" s="74">
        <v>2746.489</v>
      </c>
      <c r="Y25" s="72">
        <v>3553.2820000000002</v>
      </c>
      <c r="Z25" s="73">
        <v>129.37543168751085</v>
      </c>
      <c r="AA25" s="74">
        <v>-2036.163</v>
      </c>
      <c r="AB25" s="95">
        <v>1240.885</v>
      </c>
      <c r="AC25" s="73" t="s">
        <v>66</v>
      </c>
      <c r="AD25" s="74">
        <v>113499.033</v>
      </c>
      <c r="AE25" s="72">
        <v>108651.678</v>
      </c>
      <c r="AF25" s="73">
        <v>95.729166256420882</v>
      </c>
      <c r="AG25" s="74">
        <v>71795.565000000002</v>
      </c>
      <c r="AH25" s="72">
        <v>69338.767000000007</v>
      </c>
      <c r="AI25" s="73">
        <v>96.578064397153213</v>
      </c>
      <c r="AJ25" s="74">
        <v>889</v>
      </c>
      <c r="AK25" s="72">
        <v>882</v>
      </c>
      <c r="AL25" s="73">
        <v>99.212598425196859</v>
      </c>
      <c r="AM25" s="74">
        <v>6729.9929696287973</v>
      </c>
      <c r="AN25" s="72">
        <v>6551.2818405139833</v>
      </c>
      <c r="AO25" s="73">
        <v>97.34455697173378</v>
      </c>
      <c r="AP25" s="74">
        <v>14</v>
      </c>
      <c r="AQ25" s="71">
        <v>1</v>
      </c>
      <c r="AR25" s="71">
        <v>1</v>
      </c>
      <c r="AS25" s="71">
        <v>43.093000000000004</v>
      </c>
      <c r="AT25" s="72">
        <v>25.811</v>
      </c>
      <c r="AU25" s="73">
        <v>59.896038799805076</v>
      </c>
      <c r="AV25" s="74">
        <v>0</v>
      </c>
      <c r="AW25" s="72">
        <v>183.07599999999999</v>
      </c>
      <c r="AX25" s="73"/>
      <c r="AY25" s="74">
        <v>43.093000000000004</v>
      </c>
      <c r="AZ25" s="72">
        <v>-157.26499999999999</v>
      </c>
      <c r="BA25" s="73" t="s">
        <v>66</v>
      </c>
      <c r="BB25" s="74">
        <v>14</v>
      </c>
      <c r="BC25" s="72">
        <v>5</v>
      </c>
      <c r="BD25" s="75">
        <v>9</v>
      </c>
      <c r="BE25" s="74">
        <v>87288.437000000005</v>
      </c>
      <c r="BF25" s="72">
        <v>115275.094</v>
      </c>
      <c r="BG25" s="73">
        <v>132.06227303623274</v>
      </c>
    </row>
    <row r="26" spans="1:59" ht="15.75" thickBot="1" x14ac:dyDescent="0.3">
      <c r="A26" s="69">
        <v>18</v>
      </c>
      <c r="B26" s="92" t="s">
        <v>119</v>
      </c>
      <c r="C26" s="93">
        <v>5</v>
      </c>
      <c r="D26" s="71">
        <v>1</v>
      </c>
      <c r="E26" s="71">
        <v>4</v>
      </c>
      <c r="F26" s="71">
        <v>287981.20600000001</v>
      </c>
      <c r="G26" s="72">
        <v>259817.481</v>
      </c>
      <c r="H26" s="73">
        <v>90.220290625493107</v>
      </c>
      <c r="I26" s="74">
        <v>322117.478</v>
      </c>
      <c r="J26" s="72">
        <v>328200.11800000002</v>
      </c>
      <c r="K26" s="73">
        <v>101.88832969814821</v>
      </c>
      <c r="L26" s="74">
        <v>1304.472</v>
      </c>
      <c r="M26" s="72">
        <v>190.554</v>
      </c>
      <c r="N26" s="73">
        <v>14.607749342262617</v>
      </c>
      <c r="O26" s="74">
        <v>35440.743999999999</v>
      </c>
      <c r="P26" s="72">
        <v>68573.191000000006</v>
      </c>
      <c r="Q26" s="73">
        <v>193.48688334533836</v>
      </c>
      <c r="R26" s="74">
        <v>614.06799999999998</v>
      </c>
      <c r="S26" s="72">
        <v>490.97899999999998</v>
      </c>
      <c r="T26" s="73">
        <v>79.955151546734243</v>
      </c>
      <c r="U26" s="74">
        <v>690.404</v>
      </c>
      <c r="V26" s="72">
        <v>176.49100000000001</v>
      </c>
      <c r="W26" s="73">
        <v>25.563438218782046</v>
      </c>
      <c r="X26" s="74">
        <v>35440.743999999999</v>
      </c>
      <c r="Y26" s="72">
        <v>69050.107000000004</v>
      </c>
      <c r="Z26" s="73">
        <v>194.83255486961562</v>
      </c>
      <c r="AA26" s="74">
        <v>-34750.339999999997</v>
      </c>
      <c r="AB26" s="95">
        <v>-68873.615999999995</v>
      </c>
      <c r="AC26" s="73">
        <v>198.1955169359494</v>
      </c>
      <c r="AD26" s="74">
        <v>72437.107999999993</v>
      </c>
      <c r="AE26" s="72">
        <v>69931.23</v>
      </c>
      <c r="AF26" s="73">
        <v>96.540615619276238</v>
      </c>
      <c r="AG26" s="74">
        <v>45034.883999999998</v>
      </c>
      <c r="AH26" s="72">
        <v>44034.262000000002</v>
      </c>
      <c r="AI26" s="73">
        <v>97.778117958514116</v>
      </c>
      <c r="AJ26" s="74">
        <v>515</v>
      </c>
      <c r="AK26" s="72">
        <v>508</v>
      </c>
      <c r="AL26" s="73">
        <v>98.640776699029132</v>
      </c>
      <c r="AM26" s="74">
        <v>7287.1980582524275</v>
      </c>
      <c r="AN26" s="72">
        <v>7223.4681758530178</v>
      </c>
      <c r="AO26" s="73">
        <v>99.125454229595988</v>
      </c>
      <c r="AP26" s="74">
        <v>5</v>
      </c>
      <c r="AQ26" s="71">
        <v>1</v>
      </c>
      <c r="AR26" s="71">
        <v>1</v>
      </c>
      <c r="AS26" s="71">
        <v>3819.1640000000002</v>
      </c>
      <c r="AT26" s="72">
        <v>2429.5259999999998</v>
      </c>
      <c r="AU26" s="73">
        <v>63.614078892658185</v>
      </c>
      <c r="AV26" s="74">
        <v>1704.075</v>
      </c>
      <c r="AW26" s="72">
        <v>979.87199999999996</v>
      </c>
      <c r="AX26" s="73">
        <v>57.501694467673083</v>
      </c>
      <c r="AY26" s="74">
        <v>2115.0889999999999</v>
      </c>
      <c r="AZ26" s="72">
        <v>1449.654</v>
      </c>
      <c r="BA26" s="73">
        <v>68.538676150270746</v>
      </c>
      <c r="BB26" s="74">
        <v>5</v>
      </c>
      <c r="BC26" s="72">
        <v>3</v>
      </c>
      <c r="BD26" s="75">
        <v>2</v>
      </c>
      <c r="BE26" s="74">
        <v>51446.061999999998</v>
      </c>
      <c r="BF26" s="72">
        <v>34517.788999999997</v>
      </c>
      <c r="BG26" s="73">
        <v>67.095104383305369</v>
      </c>
    </row>
    <row r="27" spans="1:59" ht="15.75" thickBot="1" x14ac:dyDescent="0.3">
      <c r="A27" s="83">
        <v>19</v>
      </c>
      <c r="B27" s="90" t="s">
        <v>120</v>
      </c>
      <c r="C27" s="91">
        <v>13</v>
      </c>
      <c r="D27" s="74">
        <v>5</v>
      </c>
      <c r="E27" s="71">
        <v>8</v>
      </c>
      <c r="F27" s="71">
        <v>160548.51800000001</v>
      </c>
      <c r="G27" s="72">
        <v>138341.09</v>
      </c>
      <c r="H27" s="73">
        <v>86.167777643391261</v>
      </c>
      <c r="I27" s="74">
        <v>161459.005</v>
      </c>
      <c r="J27" s="72">
        <v>157081.93</v>
      </c>
      <c r="K27" s="73">
        <v>97.289048696912261</v>
      </c>
      <c r="L27" s="74">
        <v>1025.943</v>
      </c>
      <c r="M27" s="72">
        <v>692.99400000000003</v>
      </c>
      <c r="N27" s="73">
        <v>67.547027466438195</v>
      </c>
      <c r="O27" s="74">
        <v>1936.43</v>
      </c>
      <c r="P27" s="72">
        <v>19433.833999999999</v>
      </c>
      <c r="Q27" s="73" t="s">
        <v>102</v>
      </c>
      <c r="R27" s="74">
        <v>368.161</v>
      </c>
      <c r="S27" s="72">
        <v>112.839</v>
      </c>
      <c r="T27" s="73">
        <v>30.649362642974133</v>
      </c>
      <c r="U27" s="74">
        <v>676.86699999999996</v>
      </c>
      <c r="V27" s="72">
        <v>580.15499999999997</v>
      </c>
      <c r="W27" s="73">
        <v>85.711816353877495</v>
      </c>
      <c r="X27" s="74">
        <v>1955.5150000000001</v>
      </c>
      <c r="Y27" s="72">
        <v>19433.833999999999</v>
      </c>
      <c r="Z27" s="73">
        <v>993.79621225099265</v>
      </c>
      <c r="AA27" s="74">
        <v>-1278.6479999999999</v>
      </c>
      <c r="AB27" s="95">
        <v>-18853.679</v>
      </c>
      <c r="AC27" s="73" t="s">
        <v>102</v>
      </c>
      <c r="AD27" s="74">
        <v>48906.832999999999</v>
      </c>
      <c r="AE27" s="72">
        <v>49241.951999999997</v>
      </c>
      <c r="AF27" s="73">
        <v>100.68521917990478</v>
      </c>
      <c r="AG27" s="74">
        <v>31978.197</v>
      </c>
      <c r="AH27" s="72">
        <v>32930.031000000003</v>
      </c>
      <c r="AI27" s="73">
        <v>102.97650927599203</v>
      </c>
      <c r="AJ27" s="74">
        <v>413</v>
      </c>
      <c r="AK27" s="72">
        <v>406</v>
      </c>
      <c r="AL27" s="73">
        <v>98.305084745762713</v>
      </c>
      <c r="AM27" s="74">
        <v>6452.4207021791772</v>
      </c>
      <c r="AN27" s="72">
        <v>6759.0375615763551</v>
      </c>
      <c r="AO27" s="73">
        <v>104.75196633247464</v>
      </c>
      <c r="AP27" s="74">
        <v>13</v>
      </c>
      <c r="AQ27" s="71">
        <v>0</v>
      </c>
      <c r="AR27" s="71">
        <v>0</v>
      </c>
      <c r="AS27" s="71">
        <v>0</v>
      </c>
      <c r="AT27" s="72">
        <v>0</v>
      </c>
      <c r="AU27" s="73"/>
      <c r="AV27" s="74">
        <v>0</v>
      </c>
      <c r="AW27" s="72">
        <v>0</v>
      </c>
      <c r="AX27" s="73"/>
      <c r="AY27" s="74">
        <v>0</v>
      </c>
      <c r="AZ27" s="72">
        <v>0</v>
      </c>
      <c r="BA27" s="73"/>
      <c r="BB27" s="74">
        <v>13</v>
      </c>
      <c r="BC27" s="72">
        <v>3</v>
      </c>
      <c r="BD27" s="75">
        <v>10</v>
      </c>
      <c r="BE27" s="74">
        <v>16654.93</v>
      </c>
      <c r="BF27" s="72">
        <v>23297.202000000001</v>
      </c>
      <c r="BG27" s="73">
        <v>139.8817167049036</v>
      </c>
    </row>
    <row r="28" spans="1:59" ht="15.75" thickBot="1" x14ac:dyDescent="0.3">
      <c r="A28" s="83">
        <v>20</v>
      </c>
      <c r="B28" s="97" t="s">
        <v>121</v>
      </c>
      <c r="C28" s="98">
        <v>1</v>
      </c>
      <c r="D28" s="74">
        <v>1</v>
      </c>
      <c r="E28" s="71">
        <v>0</v>
      </c>
      <c r="F28" s="71">
        <v>70141.638000000006</v>
      </c>
      <c r="G28" s="72">
        <v>72498.695999999996</v>
      </c>
      <c r="H28" s="73">
        <v>103.36042622785627</v>
      </c>
      <c r="I28" s="74">
        <v>69424.19</v>
      </c>
      <c r="J28" s="72">
        <v>71957.524000000005</v>
      </c>
      <c r="K28" s="73">
        <v>103.64906526097029</v>
      </c>
      <c r="L28" s="74">
        <v>717.44799999999998</v>
      </c>
      <c r="M28" s="72">
        <v>541.17200000000003</v>
      </c>
      <c r="N28" s="73">
        <v>75.430135703214731</v>
      </c>
      <c r="O28" s="74">
        <v>0</v>
      </c>
      <c r="P28" s="72">
        <v>0</v>
      </c>
      <c r="Q28" s="73"/>
      <c r="R28" s="74">
        <v>0</v>
      </c>
      <c r="S28" s="72">
        <v>34.426000000000002</v>
      </c>
      <c r="T28" s="73"/>
      <c r="U28" s="74">
        <v>717.44799999999998</v>
      </c>
      <c r="V28" s="72">
        <v>506.74599999999998</v>
      </c>
      <c r="W28" s="73">
        <v>70.631739164371496</v>
      </c>
      <c r="X28" s="74">
        <v>0</v>
      </c>
      <c r="Y28" s="72">
        <v>0</v>
      </c>
      <c r="Z28" s="73"/>
      <c r="AA28" s="74">
        <v>717.44799999999998</v>
      </c>
      <c r="AB28" s="95">
        <v>506.74599999999998</v>
      </c>
      <c r="AC28" s="73">
        <v>70.631739164371496</v>
      </c>
      <c r="AD28" s="74">
        <v>16317.716</v>
      </c>
      <c r="AE28" s="72">
        <v>17837.082999999999</v>
      </c>
      <c r="AF28" s="73">
        <v>109.31114991828512</v>
      </c>
      <c r="AG28" s="74">
        <v>11347.33</v>
      </c>
      <c r="AH28" s="72">
        <v>12373.46</v>
      </c>
      <c r="AI28" s="73">
        <v>109.04292022881154</v>
      </c>
      <c r="AJ28" s="74">
        <v>136</v>
      </c>
      <c r="AK28" s="72">
        <v>150</v>
      </c>
      <c r="AL28" s="73">
        <v>110.29411764705883</v>
      </c>
      <c r="AM28" s="74">
        <v>6953.020833333333</v>
      </c>
      <c r="AN28" s="72">
        <v>6874.1444444444451</v>
      </c>
      <c r="AO28" s="73">
        <v>98.865581007455788</v>
      </c>
      <c r="AP28" s="74">
        <v>1</v>
      </c>
      <c r="AQ28" s="71">
        <v>1</v>
      </c>
      <c r="AR28" s="71">
        <v>0</v>
      </c>
      <c r="AS28" s="71">
        <v>1.25</v>
      </c>
      <c r="AT28" s="72">
        <v>1.2749999999999999</v>
      </c>
      <c r="AU28" s="73">
        <v>102</v>
      </c>
      <c r="AV28" s="74">
        <v>0</v>
      </c>
      <c r="AW28" s="72">
        <v>0</v>
      </c>
      <c r="AX28" s="73"/>
      <c r="AY28" s="74">
        <v>1.25</v>
      </c>
      <c r="AZ28" s="72">
        <v>1.2749999999999999</v>
      </c>
      <c r="BA28" s="73">
        <v>102</v>
      </c>
      <c r="BB28" s="74">
        <v>1</v>
      </c>
      <c r="BC28" s="72">
        <v>1</v>
      </c>
      <c r="BD28" s="75">
        <v>0</v>
      </c>
      <c r="BE28" s="74">
        <v>32869.184000000001</v>
      </c>
      <c r="BF28" s="72">
        <v>114313.348</v>
      </c>
      <c r="BG28" s="73">
        <v>347.7827377765143</v>
      </c>
    </row>
    <row r="29" spans="1:59" x14ac:dyDescent="0.25">
      <c r="A29" s="69">
        <v>21</v>
      </c>
      <c r="B29" s="86" t="s">
        <v>122</v>
      </c>
      <c r="C29" s="87">
        <v>7</v>
      </c>
      <c r="D29" s="71">
        <v>3</v>
      </c>
      <c r="E29" s="71">
        <v>4</v>
      </c>
      <c r="F29" s="71">
        <v>629484.73499999999</v>
      </c>
      <c r="G29" s="72">
        <v>611585.52599999995</v>
      </c>
      <c r="H29" s="73">
        <v>97.156530094411266</v>
      </c>
      <c r="I29" s="74">
        <v>652526.95499999996</v>
      </c>
      <c r="J29" s="72">
        <v>652540.53099999996</v>
      </c>
      <c r="K29" s="73">
        <v>100.00208052707953</v>
      </c>
      <c r="L29" s="74">
        <v>635.43299999999999</v>
      </c>
      <c r="M29" s="72">
        <v>807.44100000000003</v>
      </c>
      <c r="N29" s="73">
        <v>127.06941565829915</v>
      </c>
      <c r="O29" s="74">
        <v>23677.652999999998</v>
      </c>
      <c r="P29" s="72">
        <v>41762.446000000004</v>
      </c>
      <c r="Q29" s="73">
        <v>176.37916224213609</v>
      </c>
      <c r="R29" s="74">
        <v>653.76700000000005</v>
      </c>
      <c r="S29" s="72">
        <v>181.93799999999999</v>
      </c>
      <c r="T29" s="73">
        <v>27.829180732585158</v>
      </c>
      <c r="U29" s="74">
        <v>583.02800000000002</v>
      </c>
      <c r="V29" s="72">
        <v>668.86500000000001</v>
      </c>
      <c r="W29" s="73">
        <v>114.72262052594387</v>
      </c>
      <c r="X29" s="74">
        <v>24279.014999999999</v>
      </c>
      <c r="Y29" s="72">
        <v>41805.807999999997</v>
      </c>
      <c r="Z29" s="73">
        <v>172.18906121191492</v>
      </c>
      <c r="AA29" s="74">
        <v>-23695.987000000001</v>
      </c>
      <c r="AB29" s="95">
        <v>-41136.942999999999</v>
      </c>
      <c r="AC29" s="73">
        <v>173.60299446484336</v>
      </c>
      <c r="AD29" s="74">
        <v>167074.511</v>
      </c>
      <c r="AE29" s="72">
        <v>175970.88399999999</v>
      </c>
      <c r="AF29" s="73">
        <v>105.32479367843248</v>
      </c>
      <c r="AG29" s="74">
        <v>104457.394</v>
      </c>
      <c r="AH29" s="72">
        <v>109714.614</v>
      </c>
      <c r="AI29" s="73">
        <v>105.03288450791717</v>
      </c>
      <c r="AJ29" s="74">
        <v>1297</v>
      </c>
      <c r="AK29" s="72">
        <v>1202</v>
      </c>
      <c r="AL29" s="73">
        <v>92.675404780262141</v>
      </c>
      <c r="AM29" s="74">
        <v>6711.4748136725784</v>
      </c>
      <c r="AN29" s="72">
        <v>7606.3930948419302</v>
      </c>
      <c r="AO29" s="73">
        <v>113.33415241827669</v>
      </c>
      <c r="AP29" s="74">
        <v>7</v>
      </c>
      <c r="AQ29" s="71">
        <v>0</v>
      </c>
      <c r="AR29" s="71">
        <v>2</v>
      </c>
      <c r="AS29" s="71">
        <v>0</v>
      </c>
      <c r="AT29" s="72">
        <v>0</v>
      </c>
      <c r="AU29" s="73"/>
      <c r="AV29" s="74">
        <v>5058.3559999999998</v>
      </c>
      <c r="AW29" s="72">
        <v>1429.0509999999999</v>
      </c>
      <c r="AX29" s="73">
        <v>28.251293503264698</v>
      </c>
      <c r="AY29" s="74">
        <v>-5058.3559999999998</v>
      </c>
      <c r="AZ29" s="72">
        <v>-1429.0509999999999</v>
      </c>
      <c r="BA29" s="73">
        <v>28.251293503264698</v>
      </c>
      <c r="BB29" s="74">
        <v>7</v>
      </c>
      <c r="BC29" s="72">
        <v>1</v>
      </c>
      <c r="BD29" s="75">
        <v>6</v>
      </c>
      <c r="BE29" s="74">
        <v>223653.33300000001</v>
      </c>
      <c r="BF29" s="72">
        <v>295315.83</v>
      </c>
      <c r="BG29" s="73">
        <v>132.04177466919307</v>
      </c>
    </row>
    <row r="30" spans="1:59" x14ac:dyDescent="0.25">
      <c r="A30" s="76">
        <v>22</v>
      </c>
      <c r="B30" s="77" t="s">
        <v>123</v>
      </c>
      <c r="C30" s="78">
        <v>145</v>
      </c>
      <c r="D30" s="78">
        <v>82</v>
      </c>
      <c r="E30" s="78">
        <v>63</v>
      </c>
      <c r="F30" s="78">
        <v>3474756.7009999999</v>
      </c>
      <c r="G30" s="79">
        <v>3408158.926</v>
      </c>
      <c r="H30" s="80">
        <v>98.083383075976698</v>
      </c>
      <c r="I30" s="81">
        <v>3542565.7590000001</v>
      </c>
      <c r="J30" s="79">
        <v>3550446.9139999999</v>
      </c>
      <c r="K30" s="80">
        <v>100.22247025280977</v>
      </c>
      <c r="L30" s="81">
        <v>28093.841</v>
      </c>
      <c r="M30" s="79">
        <v>24795.159</v>
      </c>
      <c r="N30" s="80">
        <v>88.258344595884907</v>
      </c>
      <c r="O30" s="81">
        <v>95902.899000000005</v>
      </c>
      <c r="P30" s="79">
        <v>167083.147</v>
      </c>
      <c r="Q30" s="80">
        <v>174.2211640546966</v>
      </c>
      <c r="R30" s="81">
        <v>5087.58</v>
      </c>
      <c r="S30" s="79">
        <v>4421.8270000000002</v>
      </c>
      <c r="T30" s="80">
        <v>86.914151718498772</v>
      </c>
      <c r="U30" s="81">
        <v>23607.645</v>
      </c>
      <c r="V30" s="79">
        <v>20841.294999999998</v>
      </c>
      <c r="W30" s="80">
        <v>88.281973911417253</v>
      </c>
      <c r="X30" s="81">
        <v>96504.282999999996</v>
      </c>
      <c r="Y30" s="79">
        <v>167551.10999999999</v>
      </c>
      <c r="Z30" s="80">
        <v>173.62038739772825</v>
      </c>
      <c r="AA30" s="110">
        <v>-72896.638000000006</v>
      </c>
      <c r="AB30" s="110">
        <v>-146709.815</v>
      </c>
      <c r="AC30" s="80">
        <v>201.25731312876187</v>
      </c>
      <c r="AD30" s="81">
        <v>974036.86300000001</v>
      </c>
      <c r="AE30" s="79">
        <v>984595.13500000001</v>
      </c>
      <c r="AF30" s="80">
        <v>101.0839704739183</v>
      </c>
      <c r="AG30" s="81">
        <v>624999.67099999997</v>
      </c>
      <c r="AH30" s="79">
        <v>635337.82400000002</v>
      </c>
      <c r="AI30" s="80">
        <v>101.65410535072105</v>
      </c>
      <c r="AJ30" s="81">
        <v>8164</v>
      </c>
      <c r="AK30" s="79">
        <v>8026</v>
      </c>
      <c r="AL30" s="80">
        <v>98.309652131308184</v>
      </c>
      <c r="AM30" s="81">
        <v>6379.6308080189447</v>
      </c>
      <c r="AN30" s="79">
        <v>6596.6631780048183</v>
      </c>
      <c r="AO30" s="80">
        <v>103.40195814643494</v>
      </c>
      <c r="AP30" s="81">
        <v>145</v>
      </c>
      <c r="AQ30" s="78">
        <v>3</v>
      </c>
      <c r="AR30" s="78">
        <v>11</v>
      </c>
      <c r="AS30" s="78">
        <v>3863.5070000000001</v>
      </c>
      <c r="AT30" s="79">
        <v>2456.6120000000001</v>
      </c>
      <c r="AU30" s="80">
        <v>63.585027799871987</v>
      </c>
      <c r="AV30" s="81">
        <v>9717.268</v>
      </c>
      <c r="AW30" s="79">
        <v>6133.3109999999997</v>
      </c>
      <c r="AX30" s="80">
        <v>63.117647882100194</v>
      </c>
      <c r="AY30" s="81">
        <v>-5853.7610000000004</v>
      </c>
      <c r="AZ30" s="79">
        <v>-3676.6990000000001</v>
      </c>
      <c r="BA30" s="80">
        <v>62.809175161063116</v>
      </c>
      <c r="BB30" s="81">
        <v>145</v>
      </c>
      <c r="BC30" s="79">
        <v>61</v>
      </c>
      <c r="BD30" s="82">
        <v>84</v>
      </c>
      <c r="BE30" s="81">
        <v>1062447.6410000001</v>
      </c>
      <c r="BF30" s="79">
        <v>1515465.838</v>
      </c>
      <c r="BG30" s="80">
        <v>142.63910799158148</v>
      </c>
    </row>
  </sheetData>
  <mergeCells count="20">
    <mergeCell ref="AG7:AI7"/>
    <mergeCell ref="A7:B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BB7:BD7"/>
    <mergeCell ref="BE7:BG7"/>
    <mergeCell ref="AJ7:AL7"/>
    <mergeCell ref="AM7:AO7"/>
    <mergeCell ref="AP7:AR7"/>
    <mergeCell ref="AS7:AU7"/>
    <mergeCell ref="AV7:AX7"/>
    <mergeCell ref="AY7:B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Grafikon 1. i 2.</vt:lpstr>
      <vt:lpstr>Tablica 2</vt:lpstr>
      <vt:lpstr>E36 po zupanijama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Ante Šimunović</cp:lastModifiedBy>
  <dcterms:created xsi:type="dcterms:W3CDTF">2015-02-16T09:02:58Z</dcterms:created>
  <dcterms:modified xsi:type="dcterms:W3CDTF">2021-09-07T12:05:21Z</dcterms:modified>
</cp:coreProperties>
</file>