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tabRatio="896"/>
  </bookViews>
  <sheets>
    <sheet name="Tablica 1" sheetId="12" r:id="rId1"/>
    <sheet name="Tablica 1.1" sheetId="16" r:id="rId2"/>
    <sheet name="Grafikon 1" sheetId="17" r:id="rId3"/>
    <sheet name="Tablica 2" sheetId="10" r:id="rId4"/>
    <sheet name="Grafikon 2. i 3." sheetId="9" r:id="rId5"/>
    <sheet name="Tablica 4" sheetId="6" r:id="rId6"/>
    <sheet name="Grafikon 4" sheetId="8" r:id="rId7"/>
    <sheet name="Tablica 5" sheetId="11" r:id="rId8"/>
  </sheets>
  <definedNames>
    <definedName name="_ftn1" localSheetId="0">'Tablica 1'!#REF!</definedName>
    <definedName name="_ftnref1" localSheetId="0">'Tablica 1'!#REF!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B8" i="9" l="1"/>
  <c r="M11" i="9" l="1"/>
  <c r="C11" i="9"/>
  <c r="B11" i="9"/>
  <c r="M8" i="9"/>
  <c r="L8" i="9"/>
  <c r="C8" i="9"/>
  <c r="L11" i="9"/>
  <c r="K11" i="9"/>
  <c r="J11" i="9"/>
  <c r="I11" i="9"/>
  <c r="H11" i="9"/>
  <c r="G11" i="9"/>
  <c r="F11" i="9"/>
  <c r="E11" i="9"/>
  <c r="D11" i="9"/>
  <c r="K8" i="9"/>
  <c r="J8" i="9"/>
  <c r="I8" i="9"/>
  <c r="H8" i="9"/>
  <c r="G8" i="9"/>
  <c r="F8" i="9"/>
  <c r="E8" i="9"/>
  <c r="D8" i="9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8" i="12"/>
  <c r="G9" i="10" l="1"/>
  <c r="F9" i="10"/>
  <c r="H9" i="10"/>
  <c r="I9" i="10"/>
  <c r="J9" i="10"/>
  <c r="F9" i="11" l="1"/>
  <c r="G9" i="11"/>
  <c r="H9" i="11"/>
  <c r="I9" i="11"/>
  <c r="E9" i="11"/>
</calcChain>
</file>

<file path=xl/sharedStrings.xml><?xml version="1.0" encoding="utf-8"?>
<sst xmlns="http://schemas.openxmlformats.org/spreadsheetml/2006/main" count="225" uniqueCount="102">
  <si>
    <t>Opis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</si>
  <si>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</si>
  <si>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</si>
  <si>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</si>
  <si>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</si>
  <si>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</si>
  <si>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</si>
  <si>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</si>
  <si>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</si>
  <si>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</si>
  <si>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</si>
  <si>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</si>
  <si>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</si>
  <si>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</si>
  <si>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</si>
  <si>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</si>
  <si>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OIB</t>
  </si>
  <si>
    <t>Naziv</t>
  </si>
  <si>
    <t>2017.</t>
  </si>
  <si>
    <t>2018.</t>
  </si>
  <si>
    <t xml:space="preserve">2008. 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</si>
  <si>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</si>
  <si>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</si>
  <si>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</si>
  <si>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</si>
  <si>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</si>
  <si>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</si>
  <si>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</si>
  <si>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</si>
  <si>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 xml:space="preserve">Trgovinski saldo (izvoz minus uvoz) </t>
  </si>
  <si>
    <r>
      <t>Investicije u novu dugotrajnu imovinu</t>
    </r>
    <r>
      <rPr>
        <sz val="9"/>
        <color indexed="56"/>
        <rFont val="Calibri"/>
        <family val="2"/>
        <charset val="238"/>
      </rPr>
      <t>¹</t>
    </r>
  </si>
  <si>
    <t>NKD 01.15 - Uzgoj duhana
(tekuće razdoblje iz godišnjeg financijskog izvještaja)</t>
  </si>
  <si>
    <t xml:space="preserve">Prosječne mjesečne neto plaće po zaposlenom </t>
  </si>
  <si>
    <t>Izvoz - uzgoj duhana</t>
  </si>
  <si>
    <t>Uvoz - uzgoj duhana</t>
  </si>
  <si>
    <t>Izvoz - proizvodnja duhanskih proizvoda</t>
  </si>
  <si>
    <t>Uvoz - proizvodnja duhanskih proizvoda</t>
  </si>
  <si>
    <t>Rang 2008.</t>
  </si>
  <si>
    <t>1.</t>
  </si>
  <si>
    <t>TDR d.o.o.</t>
  </si>
  <si>
    <t>2.</t>
  </si>
  <si>
    <t>HRVATSKI DUHANI d.d.</t>
  </si>
  <si>
    <t>3.</t>
  </si>
  <si>
    <t>Ukupno</t>
  </si>
  <si>
    <t>4.</t>
  </si>
  <si>
    <t>AGRODUHAN d.o.o.</t>
  </si>
  <si>
    <t>AGROPLAN d.o.o.</t>
  </si>
  <si>
    <t>2005.</t>
  </si>
  <si>
    <t xml:space="preserve">Broj poduzetnika </t>
  </si>
  <si>
    <t xml:space="preserve">Broj dobitaša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</si>
  <si>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</si>
  <si>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</si>
  <si>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</si>
  <si>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</si>
  <si>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</si>
  <si>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</si>
  <si>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</si>
  <si>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</si>
  <si>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</si>
  <si>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</si>
  <si>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>2002.</t>
  </si>
  <si>
    <t>Izvor: Fina, Registar godišnjih financijskih izvještaja</t>
  </si>
  <si>
    <t>2003.</t>
  </si>
  <si>
    <t>2004.</t>
  </si>
  <si>
    <t>2006.</t>
  </si>
  <si>
    <t>2007.</t>
  </si>
  <si>
    <t>Rang 2002.</t>
  </si>
  <si>
    <t>TVORNICA DUHANA UDBINA d.o.o.</t>
  </si>
  <si>
    <t>2019.</t>
  </si>
  <si>
    <t>2010.</t>
  </si>
  <si>
    <t>Izvor: Fina, Registar godišnjih financijskih izvještaja, obrada GFI-a za 2002., 2010., 2019. godinu</t>
  </si>
  <si>
    <t>(iznosi u tis. kuna, prosječne plaće u kunama)</t>
  </si>
  <si>
    <t>Izvor: Fina, Registar godišnjih financijskih izvještaja, obrada GFI-a za razdoblje 2002.-2019. godine</t>
  </si>
  <si>
    <t>Rang 2010.</t>
  </si>
  <si>
    <t>Izvor: Fina, Registar godišnjih financijskih izvještaja, obrada GFI-a za razdoblje 2008.-2019. godine</t>
  </si>
  <si>
    <t>Izvor: Fina, Registar godišnjih financijskih izvještaja, obrada GFI-a za 2019. godinu</t>
  </si>
  <si>
    <t>Rang 2019.</t>
  </si>
  <si>
    <t>ZADRUGA BRANITELJA STUDIUM</t>
  </si>
  <si>
    <t>Dobit/ gubitak razdoblja</t>
  </si>
  <si>
    <r>
      <t>NKD 12.00 - Proizvodnja duhanskih proizvoda</t>
    </r>
    <r>
      <rPr>
        <b/>
        <sz val="10"/>
        <color indexed="9"/>
        <rFont val="Calibri"/>
        <family val="2"/>
        <charset val="238"/>
      </rPr>
      <t>¹</t>
    </r>
    <r>
      <rPr>
        <b/>
        <sz val="10"/>
        <color indexed="9"/>
        <rFont val="Arial"/>
        <family val="2"/>
        <charset val="238"/>
      </rPr>
      <t xml:space="preserve">
(tekuće razdoblje iz godišnjeg financijskog izvještaja)</t>
    </r>
  </si>
  <si>
    <r>
      <t>Investicije u novu dugotrajnu imovinu</t>
    </r>
    <r>
      <rPr>
        <sz val="10"/>
        <color indexed="56"/>
        <rFont val="Calibri"/>
        <family val="2"/>
        <charset val="238"/>
      </rPr>
      <t>²</t>
    </r>
  </si>
  <si>
    <t>(iznosi u tisućama kn, prosječne plaće u kn)</t>
  </si>
  <si>
    <t>Indeks 2019./2002.</t>
  </si>
  <si>
    <r>
      <t xml:space="preserve">NKD 12.00 - Proizvodnja duhanskih proizvoda¹
</t>
    </r>
    <r>
      <rPr>
        <sz val="9"/>
        <color rgb="FFFFFFFF"/>
        <rFont val="Arial"/>
        <family val="2"/>
        <charset val="238"/>
      </rPr>
      <t>(tekuće razdoblje iz godišnjeg financijskog izvještaja)</t>
    </r>
  </si>
  <si>
    <r>
      <t>Investicije u novu dugotrajnu imovinu</t>
    </r>
    <r>
      <rPr>
        <sz val="9"/>
        <color rgb="FF00325A"/>
        <rFont val="Calibri"/>
        <family val="2"/>
        <charset val="238"/>
      </rPr>
      <t>²</t>
    </r>
  </si>
  <si>
    <t>(iznosi u tisućama kuna)</t>
  </si>
  <si>
    <r>
      <t>Grafikon 1.</t>
    </r>
    <r>
      <rPr>
        <sz val="10"/>
        <color theme="3" tint="-0.249977111117893"/>
        <rFont val="Arial"/>
        <family val="2"/>
        <charset val="238"/>
      </rPr>
      <t xml:space="preserve">  Prikaz ukupnih prihoda i dobiti razdoblja poduzetnika u razredu djelatnosti 12.00 – Proizvodnja duhanskih proizvoda, presjek 2002.-2010.-2019. godina</t>
    </r>
    <r>
      <rPr>
        <sz val="10"/>
        <color theme="3" tint="-0.249977111117893"/>
        <rFont val="Calibri"/>
        <family val="2"/>
        <charset val="238"/>
      </rPr>
      <t>¹</t>
    </r>
  </si>
  <si>
    <r>
      <rPr>
        <sz val="8"/>
        <color theme="3" tint="-0.249977111117893"/>
        <rFont val="Calibri"/>
        <family val="2"/>
        <charset val="238"/>
      </rPr>
      <t xml:space="preserve">¹ </t>
    </r>
    <r>
      <rPr>
        <sz val="8"/>
        <color theme="3" tint="-0.249977111117893"/>
        <rFont val="Arial"/>
        <family val="2"/>
        <charset val="238"/>
      </rPr>
      <t>Šifra djelatnosti proizvodnje duhanskih proizvoda prema NKD 2002 – 16.00, a prema NKD 2007 – 12.00.</t>
    </r>
  </si>
  <si>
    <r>
      <rPr>
        <sz val="8"/>
        <color theme="3" tint="-0.249977111117893"/>
        <rFont val="Calibri"/>
        <family val="2"/>
        <charset val="238"/>
      </rPr>
      <t>²</t>
    </r>
    <r>
      <rPr>
        <sz val="8"/>
        <color theme="3" tint="-0.249977111117893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</si>
  <si>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r>
      <rPr>
        <b/>
        <sz val="9"/>
        <color theme="3" tint="-0.249977111117893"/>
        <rFont val="Arial"/>
        <family val="2"/>
        <charset val="238"/>
      </rPr>
      <t xml:space="preserve">Tablica 1. </t>
    </r>
    <r>
      <rPr>
        <sz val="9"/>
        <color theme="3" tint="-0.249977111117893"/>
        <rFont val="Arial"/>
        <family val="2"/>
        <charset val="238"/>
      </rPr>
      <t>Osnovni financijski rezultati poslovanja poduzetnika u djelatnosti proizvodnje duhanskih proizvoda - presjek 2002.-2010.-2019. godina</t>
    </r>
  </si>
  <si>
    <t>Odnos izvoza i uvoza</t>
  </si>
  <si>
    <r>
      <rPr>
        <b/>
        <sz val="10"/>
        <color theme="3" tint="-0.249977111117893"/>
        <rFont val="Arial"/>
        <family val="2"/>
        <charset val="238"/>
      </rPr>
      <t>Grafikon 2. i 3.</t>
    </r>
    <r>
      <rPr>
        <sz val="10"/>
        <color theme="3" tint="-0.249977111117893"/>
        <rFont val="Arial"/>
        <family val="2"/>
        <charset val="238"/>
      </rPr>
      <t xml:space="preserve">  Usporedba izvoza i uvoza poduzetnika u djelatnosti 12.00 – Proizvodnja duhanskih proizvoda i 01.15 – Uzgoj duhana, u razdoblju od 2008. – 2019. g.¹</t>
    </r>
  </si>
  <si>
    <r>
      <rPr>
        <b/>
        <sz val="10"/>
        <color theme="3" tint="-0.249977111117893"/>
        <rFont val="Arial"/>
        <family val="2"/>
        <charset val="238"/>
      </rPr>
      <t xml:space="preserve">Tablica 2. </t>
    </r>
    <r>
      <rPr>
        <sz val="10"/>
        <color theme="3" tint="-0.249977111117893"/>
        <rFont val="Arial"/>
        <family val="2"/>
        <charset val="238"/>
      </rPr>
      <t>Poduzetnici u djelatnosti proizvodnje duhanskih proizvoda (NKD 12.00), rangirani prema ukupnim prihodima u 2019. godini</t>
    </r>
  </si>
  <si>
    <r>
      <t>Tablica 4.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djelatnosti uzgoja duhana, u razdoblju od 2008. – 2019. g.</t>
    </r>
  </si>
  <si>
    <r>
      <rPr>
        <sz val="8"/>
        <color theme="3" tint="-0.249977111117893"/>
        <rFont val="Calibri"/>
        <family val="2"/>
        <charset val="238"/>
      </rPr>
      <t>¹</t>
    </r>
    <r>
      <rPr>
        <sz val="8"/>
        <color theme="3" tint="-0.249977111117893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</si>
  <si>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r>
      <rPr>
        <b/>
        <sz val="10"/>
        <color theme="3" tint="-0.249977111117893"/>
        <rFont val="Arial"/>
        <family val="2"/>
        <charset val="238"/>
      </rPr>
      <t>Grafikon 4.</t>
    </r>
    <r>
      <rPr>
        <b/>
        <sz val="11"/>
        <color theme="3" tint="-0.249977111117893"/>
        <rFont val="Calibri"/>
        <family val="2"/>
        <charset val="238"/>
        <scheme val="minor"/>
      </rPr>
      <t xml:space="preserve">  </t>
    </r>
    <r>
      <rPr>
        <sz val="11"/>
        <color theme="3" tint="-0.249977111117893"/>
        <rFont val="Calibri"/>
        <family val="2"/>
        <scheme val="minor"/>
      </rPr>
      <t>Prikaz ukupnih prihoda i konsolidiranog rezultata poduzetnika u razredu djelatnosti 01.15 – Uzgoj duhana, u razdoblju 2008. g. – 2019. g.</t>
    </r>
    <r>
      <rPr>
        <sz val="11"/>
        <color theme="3" tint="-0.249977111117893"/>
        <rFont val="Calibri"/>
        <family val="2"/>
        <charset val="238"/>
      </rPr>
      <t>¹</t>
    </r>
  </si>
  <si>
    <r>
      <rPr>
        <b/>
        <sz val="10"/>
        <color theme="3" tint="-0.249977111117893"/>
        <rFont val="Arial"/>
        <family val="2"/>
        <charset val="238"/>
      </rPr>
      <t>Tablica 5.</t>
    </r>
    <r>
      <rPr>
        <sz val="10"/>
        <color theme="3" tint="-0.249977111117893"/>
        <rFont val="Arial"/>
        <family val="2"/>
        <charset val="238"/>
      </rPr>
      <t xml:space="preserve"> Poduzetnici u djelatnosti uzgoja duhana (NKD 01.15), rangirani prema ukupnim prihodima u 2019. godini</t>
    </r>
  </si>
  <si>
    <t>¹Serija podataka u grafikonu za sve godine prikazana je iz godišnjeg financijskog izvještaja iz kolone tekuće godine.</t>
  </si>
  <si>
    <r>
      <rPr>
        <sz val="8"/>
        <color theme="3" tint="-0.249977111117893"/>
        <rFont val="Calibri"/>
        <family val="2"/>
        <charset val="238"/>
      </rPr>
      <t>¹</t>
    </r>
    <r>
      <rPr>
        <sz val="8"/>
        <color theme="3" tint="-0.249977111117893"/>
        <rFont val="Arial"/>
        <family val="2"/>
        <charset val="238"/>
      </rPr>
      <t>Serija podataka u grafikonima za sve godine prikazana je iz godišnjeg financijskog izvještaja iz kolone tekuće godine.</t>
    </r>
  </si>
  <si>
    <r>
      <rPr>
        <sz val="8"/>
        <color theme="3" tint="-0.249977111117893"/>
        <rFont val="Calibri"/>
        <family val="2"/>
        <charset val="238"/>
      </rPr>
      <t>¹</t>
    </r>
    <r>
      <rPr>
        <sz val="8"/>
        <color theme="3" tint="-0.249977111117893"/>
        <rFont val="Arial"/>
        <family val="2"/>
        <charset val="238"/>
      </rPr>
      <t>Serija podataka u grafikonu za sve godine prikazana je iz godišnjeg financijskog izvještaja iz kolone tekuće godine.</t>
    </r>
  </si>
  <si>
    <r>
      <t>Tablica 1.1.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razredu djelatnosti 12.00 – Proizvodnja duhanskih proizvoda, u razdoblju od 2002. – 2019. g.</t>
    </r>
    <r>
      <rPr>
        <sz val="10"/>
        <color theme="3" tint="-0.249977111117893"/>
        <rFont val="Calibri"/>
        <family val="2"/>
        <charset val="238"/>
      </rPr>
      <t>¹</t>
    </r>
  </si>
  <si>
    <t>Konsolidirani financijski rezultat - dobit razdoblja (+) ili gubitak razdoblja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</si>
</sst>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"/>
    <numFmt numFmtId="166" formatCode="0.0"/>
    <numFmt numFmtId="168" formatCode="0.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8.5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56"/>
      <name val="Calibri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3" tint="-0.249977111117893"/>
      <name val="Calibri"/>
      <family val="2"/>
      <charset val="238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11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scheme val="minor"/>
    </font>
    <font>
      <sz val="9.5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9"/>
      <color rgb="FFFFFFFF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325A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b/>
      <sz val="10"/>
      <color indexed="9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8"/>
      <color theme="3" tint="-0.249977111117893"/>
      <name val="Calibri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3" tint="-0.4999847407452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6" fillId="0" borderId="0" xfId="1"/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166" fontId="6" fillId="0" borderId="0" xfId="1" applyNumberFormat="1"/>
    <xf numFmtId="0" fontId="19" fillId="0" borderId="0" xfId="1" applyFont="1"/>
    <xf numFmtId="3" fontId="11" fillId="2" borderId="2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right" vertical="center"/>
    </xf>
    <xf numFmtId="0" fontId="6" fillId="0" borderId="0" xfId="2" applyFont="1"/>
    <xf numFmtId="0" fontId="6" fillId="0" borderId="0" xfId="2"/>
    <xf numFmtId="0" fontId="23" fillId="0" borderId="0" xfId="1" applyFont="1" applyAlignment="1"/>
    <xf numFmtId="0" fontId="23" fillId="0" borderId="0" xfId="1" applyFont="1"/>
    <xf numFmtId="3" fontId="11" fillId="2" borderId="0" xfId="0" applyNumberFormat="1" applyFont="1" applyFill="1" applyBorder="1" applyAlignment="1">
      <alignment horizontal="right" vertical="center"/>
    </xf>
    <xf numFmtId="3" fontId="11" fillId="2" borderId="9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166" fontId="0" fillId="0" borderId="0" xfId="0" applyNumberFormat="1"/>
    <xf numFmtId="3" fontId="14" fillId="2" borderId="1" xfId="0" applyNumberFormat="1" applyFont="1" applyFill="1" applyBorder="1" applyAlignment="1">
      <alignment horizontal="right" vertical="center"/>
    </xf>
    <xf numFmtId="3" fontId="11" fillId="2" borderId="12" xfId="0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center"/>
    </xf>
    <xf numFmtId="3" fontId="15" fillId="2" borderId="5" xfId="0" applyNumberFormat="1" applyFont="1" applyFill="1" applyBorder="1" applyAlignment="1">
      <alignment horizontal="right" vertical="center"/>
    </xf>
    <xf numFmtId="0" fontId="24" fillId="3" borderId="13" xfId="1" applyFont="1" applyFill="1" applyBorder="1" applyAlignment="1">
      <alignment vertical="center" wrapText="1"/>
    </xf>
    <xf numFmtId="3" fontId="24" fillId="3" borderId="5" xfId="1" applyNumberFormat="1" applyFont="1" applyFill="1" applyBorder="1" applyAlignment="1">
      <alignment horizontal="right" vertical="center" wrapText="1"/>
    </xf>
    <xf numFmtId="3" fontId="24" fillId="3" borderId="14" xfId="1" applyNumberFormat="1" applyFont="1" applyFill="1" applyBorder="1" applyAlignment="1">
      <alignment horizontal="right" vertical="center" wrapText="1"/>
    </xf>
    <xf numFmtId="3" fontId="24" fillId="3" borderId="1" xfId="1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/>
    </xf>
    <xf numFmtId="3" fontId="15" fillId="2" borderId="9" xfId="0" applyNumberFormat="1" applyFont="1" applyFill="1" applyBorder="1" applyAlignment="1">
      <alignment horizontal="right" vertical="center"/>
    </xf>
    <xf numFmtId="3" fontId="15" fillId="2" borderId="11" xfId="0" applyNumberFormat="1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0" fontId="6" fillId="0" borderId="0" xfId="2" applyAlignment="1"/>
    <xf numFmtId="3" fontId="25" fillId="2" borderId="1" xfId="0" applyNumberFormat="1" applyFont="1" applyFill="1" applyBorder="1" applyAlignment="1">
      <alignment horizontal="right" vertical="center"/>
    </xf>
    <xf numFmtId="0" fontId="20" fillId="0" borderId="0" xfId="2" applyFont="1"/>
    <xf numFmtId="0" fontId="28" fillId="0" borderId="0" xfId="1" applyFont="1"/>
    <xf numFmtId="0" fontId="11" fillId="2" borderId="1" xfId="2" applyFont="1" applyFill="1" applyBorder="1" applyAlignment="1">
      <alignment horizontal="left" vertical="center"/>
    </xf>
    <xf numFmtId="0" fontId="20" fillId="0" borderId="0" xfId="2" applyFont="1" applyAlignment="1"/>
    <xf numFmtId="0" fontId="6" fillId="0" borderId="0" xfId="7"/>
    <xf numFmtId="0" fontId="30" fillId="0" borderId="0" xfId="7" applyFont="1" applyAlignment="1">
      <alignment vertical="center"/>
    </xf>
    <xf numFmtId="0" fontId="31" fillId="0" borderId="0" xfId="7" applyFont="1" applyAlignment="1">
      <alignment horizontal="right" vertical="center"/>
    </xf>
    <xf numFmtId="0" fontId="24" fillId="2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horizontal="center" vertical="center" wrapText="1"/>
    </xf>
    <xf numFmtId="0" fontId="24" fillId="2" borderId="1" xfId="7" applyFont="1" applyFill="1" applyBorder="1" applyAlignment="1">
      <alignment horizontal="right" vertical="center" wrapText="1"/>
    </xf>
    <xf numFmtId="3" fontId="24" fillId="2" borderId="1" xfId="7" applyNumberFormat="1" applyFont="1" applyFill="1" applyBorder="1" applyAlignment="1">
      <alignment horizontal="right" vertical="center" wrapText="1"/>
    </xf>
    <xf numFmtId="3" fontId="15" fillId="2" borderId="1" xfId="7" applyNumberFormat="1" applyFont="1" applyFill="1" applyBorder="1" applyAlignment="1">
      <alignment horizontal="right" vertical="center" wrapText="1"/>
    </xf>
    <xf numFmtId="166" fontId="6" fillId="0" borderId="0" xfId="7" applyNumberFormat="1"/>
    <xf numFmtId="0" fontId="33" fillId="2" borderId="1" xfId="7" applyFont="1" applyFill="1" applyBorder="1" applyAlignment="1">
      <alignment horizontal="left" vertical="center" wrapText="1"/>
    </xf>
    <xf numFmtId="3" fontId="35" fillId="2" borderId="1" xfId="0" applyNumberFormat="1" applyFont="1" applyFill="1" applyBorder="1" applyAlignment="1">
      <alignment horizontal="right" vertical="center"/>
    </xf>
    <xf numFmtId="3" fontId="35" fillId="2" borderId="8" xfId="0" applyNumberFormat="1" applyFont="1" applyFill="1" applyBorder="1" applyAlignment="1">
      <alignment horizontal="right" vertical="center"/>
    </xf>
    <xf numFmtId="3" fontId="35" fillId="2" borderId="6" xfId="0" applyNumberFormat="1" applyFont="1" applyFill="1" applyBorder="1" applyAlignment="1">
      <alignment horizontal="right" vertical="center"/>
    </xf>
    <xf numFmtId="3" fontId="35" fillId="2" borderId="3" xfId="0" applyNumberFormat="1" applyFont="1" applyFill="1" applyBorder="1" applyAlignment="1">
      <alignment horizontal="right" vertical="center"/>
    </xf>
    <xf numFmtId="3" fontId="35" fillId="2" borderId="2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3" fontId="35" fillId="2" borderId="7" xfId="0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4" fillId="0" borderId="0" xfId="11"/>
    <xf numFmtId="0" fontId="24" fillId="3" borderId="1" xfId="11" applyFont="1" applyFill="1" applyBorder="1" applyAlignment="1">
      <alignment vertical="center" wrapText="1"/>
    </xf>
    <xf numFmtId="3" fontId="24" fillId="3" borderId="1" xfId="11" applyNumberFormat="1" applyFont="1" applyFill="1" applyBorder="1" applyAlignment="1">
      <alignment horizontal="right" vertical="center" wrapText="1"/>
    </xf>
    <xf numFmtId="0" fontId="40" fillId="3" borderId="1" xfId="11" applyFont="1" applyFill="1" applyBorder="1" applyAlignment="1">
      <alignment vertical="center" wrapText="1"/>
    </xf>
    <xf numFmtId="3" fontId="40" fillId="3" borderId="1" xfId="11" applyNumberFormat="1" applyFont="1" applyFill="1" applyBorder="1" applyAlignment="1">
      <alignment horizontal="right" vertical="center" wrapText="1"/>
    </xf>
    <xf numFmtId="0" fontId="24" fillId="2" borderId="1" xfId="7" applyFont="1" applyFill="1" applyBorder="1" applyAlignment="1">
      <alignment vertical="center"/>
    </xf>
    <xf numFmtId="0" fontId="32" fillId="4" borderId="1" xfId="7" applyFont="1" applyFill="1" applyBorder="1" applyAlignment="1">
      <alignment horizontal="center" vertical="center" wrapText="1"/>
    </xf>
    <xf numFmtId="3" fontId="34" fillId="4" borderId="1" xfId="7" applyNumberFormat="1" applyFont="1" applyFill="1" applyBorder="1" applyAlignment="1">
      <alignment horizontal="right" vertical="center" wrapText="1"/>
    </xf>
    <xf numFmtId="0" fontId="42" fillId="0" borderId="0" xfId="0" applyFont="1"/>
    <xf numFmtId="49" fontId="38" fillId="4" borderId="1" xfId="0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34" fillId="4" borderId="1" xfId="11" applyFont="1" applyFill="1" applyBorder="1" applyAlignment="1">
      <alignment horizontal="center" vertical="center" wrapText="1"/>
    </xf>
    <xf numFmtId="0" fontId="34" fillId="4" borderId="1" xfId="1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vertical="center" wrapText="1"/>
    </xf>
    <xf numFmtId="17" fontId="2" fillId="0" borderId="0" xfId="2" applyNumberFormat="1" applyFont="1"/>
    <xf numFmtId="0" fontId="2" fillId="0" borderId="0" xfId="2" applyFont="1"/>
    <xf numFmtId="0" fontId="11" fillId="2" borderId="7" xfId="0" applyFont="1" applyFill="1" applyBorder="1" applyAlignment="1">
      <alignment horizontal="left" vertical="center"/>
    </xf>
    <xf numFmtId="3" fontId="11" fillId="2" borderId="15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25" fillId="4" borderId="1" xfId="7" applyNumberFormat="1" applyFont="1" applyFill="1" applyBorder="1" applyAlignment="1">
      <alignment horizontal="right" vertical="center" wrapText="1"/>
    </xf>
    <xf numFmtId="0" fontId="19" fillId="0" borderId="0" xfId="13" applyFont="1"/>
    <xf numFmtId="0" fontId="1" fillId="0" borderId="0" xfId="13" applyFont="1" applyAlignment="1"/>
    <xf numFmtId="0" fontId="1" fillId="0" borderId="0" xfId="13"/>
    <xf numFmtId="3" fontId="41" fillId="2" borderId="1" xfId="0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166" fontId="1" fillId="0" borderId="0" xfId="13" applyNumberFormat="1"/>
    <xf numFmtId="0" fontId="18" fillId="0" borderId="0" xfId="14" applyFont="1" applyAlignment="1">
      <alignment horizontal="left" vertical="center"/>
    </xf>
    <xf numFmtId="0" fontId="46" fillId="4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15"/>
    <xf numFmtId="0" fontId="1" fillId="0" borderId="0" xfId="15" applyFill="1"/>
    <xf numFmtId="0" fontId="44" fillId="2" borderId="1" xfId="15" applyFont="1" applyFill="1" applyBorder="1" applyAlignment="1">
      <alignment horizontal="left" vertical="center"/>
    </xf>
    <xf numFmtId="0" fontId="10" fillId="4" borderId="1" xfId="15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0" fillId="0" borderId="0" xfId="0" applyFont="1" applyAlignment="1">
      <alignment horizontal="left"/>
    </xf>
    <xf numFmtId="0" fontId="48" fillId="0" borderId="0" xfId="0" applyFont="1" applyAlignment="1">
      <alignment vertical="center"/>
    </xf>
    <xf numFmtId="0" fontId="48" fillId="0" borderId="0" xfId="5" applyFont="1"/>
    <xf numFmtId="0" fontId="52" fillId="5" borderId="1" xfId="15" applyFont="1" applyFill="1" applyBorder="1" applyAlignment="1">
      <alignment vertical="center"/>
    </xf>
    <xf numFmtId="168" fontId="53" fillId="5" borderId="1" xfId="0" applyNumberFormat="1" applyFont="1" applyFill="1" applyBorder="1" applyAlignment="1">
      <alignment horizontal="right" vertical="center"/>
    </xf>
    <xf numFmtId="168" fontId="12" fillId="5" borderId="1" xfId="0" applyNumberFormat="1" applyFont="1" applyFill="1" applyBorder="1" applyAlignment="1">
      <alignment horizontal="right" vertical="center"/>
    </xf>
    <xf numFmtId="168" fontId="44" fillId="5" borderId="1" xfId="15" applyNumberFormat="1" applyFont="1" applyFill="1" applyBorder="1" applyAlignment="1">
      <alignment vertical="center"/>
    </xf>
    <xf numFmtId="168" fontId="53" fillId="5" borderId="1" xfId="15" applyNumberFormat="1" applyFont="1" applyFill="1" applyBorder="1" applyAlignment="1">
      <alignment vertical="center"/>
    </xf>
    <xf numFmtId="168" fontId="54" fillId="5" borderId="1" xfId="15" applyNumberFormat="1" applyFont="1" applyFill="1" applyBorder="1" applyAlignment="1">
      <alignment vertical="center"/>
    </xf>
    <xf numFmtId="0" fontId="48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55" fillId="0" borderId="0" xfId="2" applyFont="1"/>
    <xf numFmtId="0" fontId="38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65" fontId="24" fillId="5" borderId="1" xfId="11" applyNumberFormat="1" applyFont="1" applyFill="1" applyBorder="1" applyAlignment="1">
      <alignment horizontal="center" vertical="center" wrapText="1"/>
    </xf>
    <xf numFmtId="166" fontId="6" fillId="0" borderId="0" xfId="2" applyNumberFormat="1"/>
    <xf numFmtId="0" fontId="34" fillId="4" borderId="1" xfId="1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7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16">
    <cellStyle name="Normal 2" xfId="3"/>
    <cellStyle name="Normal 3" xfId="4"/>
    <cellStyle name="Normalno" xfId="0" builtinId="0"/>
    <cellStyle name="Normalno 2" xfId="5"/>
    <cellStyle name="Normalno 2 3" xfId="6"/>
    <cellStyle name="Normalno 3" xfId="1"/>
    <cellStyle name="Normalno 3 2" xfId="13"/>
    <cellStyle name="Normalno 3 3" xfId="10"/>
    <cellStyle name="Normalno 3 3 2" xfId="14"/>
    <cellStyle name="Normalno 4" xfId="2"/>
    <cellStyle name="Normalno 4 2" xfId="15"/>
    <cellStyle name="Normalno 5" xfId="7"/>
    <cellStyle name="Normalno 6" xfId="8"/>
    <cellStyle name="Normalno 7" xfId="11"/>
    <cellStyle name="Normalno 8" xfId="12"/>
    <cellStyle name="Postotak 2" xfId="9"/>
  </cellStyles>
  <dxfs count="0"/>
  <tableStyles count="0" defaultTableStyle="TableStyleMedium2" defaultPivotStyle="PivotStyleMedium9"/>
  <colors>
    <mruColors>
      <color rgb="FF003366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49441134939493E-2"/>
          <c:y val="0.15194444444444444"/>
          <c:w val="0.92103764692829648"/>
          <c:h val="0.73827901720618261"/>
        </c:manualLayout>
      </c:layout>
      <c:lineChart>
        <c:grouping val="standard"/>
        <c:varyColors val="0"/>
        <c:ser>
          <c:idx val="0"/>
          <c:order val="0"/>
          <c:tx>
            <c:strRef>
              <c:f>'Tablica 1.1'!$A$30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none"/>
          </c:marker>
          <c:cat>
            <c:strRef>
              <c:f>'Tablica 1.1'!$B$29:$S$29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 </c:v>
                </c:pt>
                <c:pt idx="7">
                  <c:v>2009. </c:v>
                </c:pt>
                <c:pt idx="8">
                  <c:v>2010. </c:v>
                </c:pt>
                <c:pt idx="9">
                  <c:v>2011. </c:v>
                </c:pt>
                <c:pt idx="10">
                  <c:v>2012. </c:v>
                </c:pt>
                <c:pt idx="11">
                  <c:v>2013. </c:v>
                </c:pt>
                <c:pt idx="12">
                  <c:v>2014. </c:v>
                </c:pt>
                <c:pt idx="13">
                  <c:v>2015. </c:v>
                </c:pt>
                <c:pt idx="14">
                  <c:v>2016. 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'Tablica 1.1'!$B$30:$S$30</c:f>
              <c:numCache>
                <c:formatCode>#,##0</c:formatCode>
                <c:ptCount val="18"/>
                <c:pt idx="0">
                  <c:v>2443791.6570000001</c:v>
                </c:pt>
                <c:pt idx="1">
                  <c:v>2657235.727</c:v>
                </c:pt>
                <c:pt idx="2">
                  <c:v>2625986.39</c:v>
                </c:pt>
                <c:pt idx="3">
                  <c:v>2137254.281</c:v>
                </c:pt>
                <c:pt idx="4">
                  <c:v>2122617.4550000001</c:v>
                </c:pt>
                <c:pt idx="5">
                  <c:v>2451882.2680000002</c:v>
                </c:pt>
                <c:pt idx="6">
                  <c:v>2290708.4339999999</c:v>
                </c:pt>
                <c:pt idx="7">
                  <c:v>2018963.8189999999</c:v>
                </c:pt>
                <c:pt idx="8">
                  <c:v>1940303.308</c:v>
                </c:pt>
                <c:pt idx="9">
                  <c:v>1786427.0190000001</c:v>
                </c:pt>
                <c:pt idx="10">
                  <c:v>1761308.6769999999</c:v>
                </c:pt>
                <c:pt idx="11">
                  <c:v>1387817.317</c:v>
                </c:pt>
                <c:pt idx="12">
                  <c:v>1263804.577</c:v>
                </c:pt>
                <c:pt idx="13">
                  <c:v>1131852.1070000001</c:v>
                </c:pt>
                <c:pt idx="14">
                  <c:v>1658888.8640000001</c:v>
                </c:pt>
                <c:pt idx="15">
                  <c:v>1368731.237</c:v>
                </c:pt>
                <c:pt idx="16">
                  <c:v>1170130.2</c:v>
                </c:pt>
                <c:pt idx="17">
                  <c:v>1102956.0379999999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1840"/>
        <c:axId val="199370432"/>
      </c:lineChart>
      <c:catAx>
        <c:axId val="2002918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99370432"/>
        <c:crosses val="autoZero"/>
        <c:auto val="1"/>
        <c:lblAlgn val="ctr"/>
        <c:lblOffset val="100"/>
        <c:noMultiLvlLbl val="0"/>
      </c:catAx>
      <c:valAx>
        <c:axId val="19937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029184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61309820991534703"/>
          <c:y val="0.10124307378244383"/>
          <c:w val="0.10415927413046878"/>
          <c:h val="8.9331802274715655E-2"/>
        </c:manualLayout>
      </c:layout>
      <c:overlay val="0"/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chemeClr val="tx2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1'!$B$5:$D$5</c:f>
              <c:strCache>
                <c:ptCount val="3"/>
                <c:pt idx="0">
                  <c:v>2002.</c:v>
                </c:pt>
                <c:pt idx="1">
                  <c:v>2010.</c:v>
                </c:pt>
                <c:pt idx="2">
                  <c:v>2019.</c:v>
                </c:pt>
              </c:strCache>
            </c:strRef>
          </c:cat>
          <c:val>
            <c:numRef>
              <c:f>'Grafikon 1'!$B$6:$D$6</c:f>
              <c:numCache>
                <c:formatCode>#,##0</c:formatCode>
                <c:ptCount val="3"/>
                <c:pt idx="0">
                  <c:v>2443791.6570000001</c:v>
                </c:pt>
                <c:pt idx="1">
                  <c:v>1940303.308</c:v>
                </c:pt>
                <c:pt idx="2">
                  <c:v>1102956.0379999999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323600973236012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48824006488240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86618004866180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8661800486616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1'!$B$5:$D$5</c:f>
              <c:strCache>
                <c:ptCount val="3"/>
                <c:pt idx="0">
                  <c:v>2002.</c:v>
                </c:pt>
                <c:pt idx="1">
                  <c:v>2010.</c:v>
                </c:pt>
                <c:pt idx="2">
                  <c:v>2019.</c:v>
                </c:pt>
              </c:strCache>
            </c:strRef>
          </c:cat>
          <c:val>
            <c:numRef>
              <c:f>'Grafikon 1'!$B$7:$D$7</c:f>
              <c:numCache>
                <c:formatCode>#,##0</c:formatCode>
                <c:ptCount val="3"/>
                <c:pt idx="0">
                  <c:v>764677.23600000003</c:v>
                </c:pt>
                <c:pt idx="1">
                  <c:v>423460.25599999999</c:v>
                </c:pt>
                <c:pt idx="2">
                  <c:v>81920.879000000001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1056256"/>
        <c:axId val="199372736"/>
      </c:barChart>
      <c:catAx>
        <c:axId val="201056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372736"/>
        <c:crosses val="autoZero"/>
        <c:auto val="1"/>
        <c:lblAlgn val="ctr"/>
        <c:lblOffset val="100"/>
        <c:noMultiLvlLbl val="0"/>
      </c:catAx>
      <c:valAx>
        <c:axId val="1993727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0105625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egendEntry>
        <c:idx val="0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6508050368049546"/>
          <c:y val="4.7566487817341407E-2"/>
          <c:w val="0.47681961220815983"/>
          <c:h val="7.8996427529892096E-2"/>
        </c:manualLayout>
      </c:layout>
      <c:overlay val="0"/>
      <c:txPr>
        <a:bodyPr/>
        <a:lstStyle/>
        <a:p>
          <a:pPr>
            <a:defRPr sz="8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5362675132503"/>
          <c:y val="7.6894651018725502E-2"/>
          <c:w val="0.85471965449360665"/>
          <c:h val="0.898958906120579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2. i 3.'!$A$6</c:f>
              <c:strCache>
                <c:ptCount val="1"/>
                <c:pt idx="0">
                  <c:v>Izvoz - uzgoj duhana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426180552098917E-3"/>
                  <c:y val="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2. i 3.'!$B$6:$M$6</c:f>
              <c:numCache>
                <c:formatCode>#,##0</c:formatCode>
                <c:ptCount val="12"/>
                <c:pt idx="0">
                  <c:v>8135.0550000000003</c:v>
                </c:pt>
                <c:pt idx="1">
                  <c:v>33405.764999999999</c:v>
                </c:pt>
                <c:pt idx="2">
                  <c:v>41443.15</c:v>
                </c:pt>
                <c:pt idx="3">
                  <c:v>22445.596000000001</c:v>
                </c:pt>
                <c:pt idx="4">
                  <c:v>22411.567999999999</c:v>
                </c:pt>
                <c:pt idx="5">
                  <c:v>25399.097000000002</c:v>
                </c:pt>
                <c:pt idx="6">
                  <c:v>27557.168000000001</c:v>
                </c:pt>
                <c:pt idx="7">
                  <c:v>24938.874</c:v>
                </c:pt>
                <c:pt idx="8">
                  <c:v>29721.974999999999</c:v>
                </c:pt>
                <c:pt idx="9">
                  <c:v>43325.641000000003</c:v>
                </c:pt>
                <c:pt idx="10">
                  <c:v>35548.165000000001</c:v>
                </c:pt>
                <c:pt idx="11">
                  <c:v>30947.339</c:v>
                </c:pt>
              </c:numCache>
            </c:numRef>
          </c:val>
        </c:ser>
        <c:ser>
          <c:idx val="1"/>
          <c:order val="1"/>
          <c:tx>
            <c:strRef>
              <c:f>'Grafikon 2. i 3.'!$A$7</c:f>
              <c:strCache>
                <c:ptCount val="1"/>
                <c:pt idx="0">
                  <c:v>Uvoz - uzgoj duhana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17047222083956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86970690014371E-17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261805520988918E-3"/>
                  <c:y val="-1.205455476199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6180552098917E-3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205423837778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8.0361589185228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86970690014371E-17"/>
                  <c:y val="-1.20542383777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2. i 3.'!$B$7:$M$7</c:f>
              <c:numCache>
                <c:formatCode>#,##0</c:formatCode>
                <c:ptCount val="12"/>
                <c:pt idx="0">
                  <c:v>10894.822</c:v>
                </c:pt>
                <c:pt idx="1">
                  <c:v>3636.873</c:v>
                </c:pt>
                <c:pt idx="2">
                  <c:v>3209.3980000000001</c:v>
                </c:pt>
                <c:pt idx="3">
                  <c:v>3695.8440000000001</c:v>
                </c:pt>
                <c:pt idx="4">
                  <c:v>1472.885</c:v>
                </c:pt>
                <c:pt idx="5">
                  <c:v>923.00400000000002</c:v>
                </c:pt>
                <c:pt idx="6">
                  <c:v>2219.7629999999999</c:v>
                </c:pt>
                <c:pt idx="7">
                  <c:v>689.26</c:v>
                </c:pt>
                <c:pt idx="8">
                  <c:v>1035.008</c:v>
                </c:pt>
                <c:pt idx="9">
                  <c:v>403.63400000000001</c:v>
                </c:pt>
                <c:pt idx="10">
                  <c:v>1802.3489999999999</c:v>
                </c:pt>
                <c:pt idx="11">
                  <c:v>999.10500000000002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81184"/>
        <c:axId val="200128128"/>
      </c:barChart>
      <c:valAx>
        <c:axId val="20012812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01181184"/>
        <c:crosses val="autoZero"/>
        <c:crossBetween val="between"/>
      </c:valAx>
      <c:catAx>
        <c:axId val="2011811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128128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.19693809603869594"/>
          <c:y val="3.669424060512909E-3"/>
          <c:w val="0.62240198547923287"/>
          <c:h val="6.0162988489309691E-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3983313724289"/>
          <c:y val="0.12415459212453066"/>
          <c:w val="0.86197239024316608"/>
          <c:h val="0.85976501095556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2. i 3.'!$A$9</c:f>
              <c:strCache>
                <c:ptCount val="1"/>
                <c:pt idx="0">
                  <c:v>Izvoz - proizvodnja duhanskih proizvoda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7.9875754417065344E-3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9875754417066333E-3"/>
                  <c:y val="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2. i 3.'!$B$9:$M$9</c:f>
              <c:numCache>
                <c:formatCode>#,##0</c:formatCode>
                <c:ptCount val="12"/>
                <c:pt idx="0">
                  <c:v>541669.03599999996</c:v>
                </c:pt>
                <c:pt idx="1">
                  <c:v>489717.66700000002</c:v>
                </c:pt>
                <c:pt idx="2">
                  <c:v>584245.01199999999</c:v>
                </c:pt>
                <c:pt idx="3">
                  <c:v>471876.364</c:v>
                </c:pt>
                <c:pt idx="4">
                  <c:v>450859.69400000002</c:v>
                </c:pt>
                <c:pt idx="5">
                  <c:v>414962.21399999998</c:v>
                </c:pt>
                <c:pt idx="6">
                  <c:v>395289.06</c:v>
                </c:pt>
                <c:pt idx="7">
                  <c:v>317824.81</c:v>
                </c:pt>
                <c:pt idx="8">
                  <c:v>389032.255</c:v>
                </c:pt>
                <c:pt idx="9">
                  <c:v>424989.61900000001</c:v>
                </c:pt>
                <c:pt idx="10">
                  <c:v>457014.12900000002</c:v>
                </c:pt>
                <c:pt idx="11">
                  <c:v>483032.81800000003</c:v>
                </c:pt>
              </c:numCache>
            </c:numRef>
          </c:val>
        </c:ser>
        <c:ser>
          <c:idx val="1"/>
          <c:order val="1"/>
          <c:tx>
            <c:strRef>
              <c:f>'Grafikon 2. i 3.'!$A$10</c:f>
              <c:strCache>
                <c:ptCount val="1"/>
                <c:pt idx="0">
                  <c:v>Uvoz - proizvodnja duhanskih proizvoda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040198459953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625251472355443E-3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8812397147674466E-17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60297689930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50100588942177E-2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39627263251197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9875754417066333E-3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2. i 3.'!$B$10:$M$10</c:f>
              <c:numCache>
                <c:formatCode>#,##0</c:formatCode>
                <c:ptCount val="12"/>
                <c:pt idx="0">
                  <c:v>461930.04300000001</c:v>
                </c:pt>
                <c:pt idx="1">
                  <c:v>372510.85</c:v>
                </c:pt>
                <c:pt idx="2">
                  <c:v>287360.864</c:v>
                </c:pt>
                <c:pt idx="3">
                  <c:v>363465.04</c:v>
                </c:pt>
                <c:pt idx="4">
                  <c:v>314994.86800000002</c:v>
                </c:pt>
                <c:pt idx="5">
                  <c:v>338838.73700000002</c:v>
                </c:pt>
                <c:pt idx="6">
                  <c:v>219347.94399999999</c:v>
                </c:pt>
                <c:pt idx="7">
                  <c:v>165768.82199999999</c:v>
                </c:pt>
                <c:pt idx="8">
                  <c:v>330395.69500000001</c:v>
                </c:pt>
                <c:pt idx="9">
                  <c:v>502511.10800000001</c:v>
                </c:pt>
                <c:pt idx="10">
                  <c:v>420675.717</c:v>
                </c:pt>
                <c:pt idx="11">
                  <c:v>248041.644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1182208"/>
        <c:axId val="201490432"/>
      </c:barChart>
      <c:catAx>
        <c:axId val="201182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490432"/>
        <c:crosses val="autoZero"/>
        <c:auto val="1"/>
        <c:lblAlgn val="ctr"/>
        <c:lblOffset val="100"/>
        <c:noMultiLvlLbl val="0"/>
      </c:catAx>
      <c:valAx>
        <c:axId val="20149043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20118220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"/>
          <c:y val="1.1697539129493411E-2"/>
          <c:w val="0.98472318543670023"/>
          <c:h val="9.83480874140506E-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5576968641604E-2"/>
          <c:y val="7.407407407407407E-2"/>
          <c:w val="0.9051008299246498"/>
          <c:h val="0.76350503062117225"/>
        </c:manualLayout>
      </c:layout>
      <c:lineChart>
        <c:grouping val="standard"/>
        <c:varyColors val="0"/>
        <c:ser>
          <c:idx val="0"/>
          <c:order val="0"/>
          <c:tx>
            <c:strRef>
              <c:f>'Grafikon 4'!$A$6</c:f>
              <c:strCache>
                <c:ptCount val="1"/>
                <c:pt idx="0">
                  <c:v>Ukupni prihodi</c:v>
                </c:pt>
              </c:strCache>
            </c:strRef>
          </c:tx>
          <c:dLbls>
            <c:dLbl>
              <c:idx val="1"/>
              <c:layout>
                <c:manualLayout>
                  <c:x val="-2.6881007528549709E-2"/>
                  <c:y val="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49657687364295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462243265523223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043479002496733E-2"/>
                  <c:y val="-6.481481481481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043479002496733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624714739470247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624714739470247E-2"/>
                  <c:y val="-6.4814814814814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2693364898284833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87186213417268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624714739470365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4'!$B$6:$M$6</c:f>
              <c:numCache>
                <c:formatCode>#,##0</c:formatCode>
                <c:ptCount val="12"/>
                <c:pt idx="0">
                  <c:v>48921.601999999999</c:v>
                </c:pt>
                <c:pt idx="1">
                  <c:v>75048.781000000003</c:v>
                </c:pt>
                <c:pt idx="2">
                  <c:v>67316.979000000007</c:v>
                </c:pt>
                <c:pt idx="3">
                  <c:v>55687.836000000003</c:v>
                </c:pt>
                <c:pt idx="4">
                  <c:v>50707.894</c:v>
                </c:pt>
                <c:pt idx="5">
                  <c:v>38688.379000000001</c:v>
                </c:pt>
                <c:pt idx="6">
                  <c:v>41695.269999999997</c:v>
                </c:pt>
                <c:pt idx="7">
                  <c:v>34469.184000000001</c:v>
                </c:pt>
                <c:pt idx="8">
                  <c:v>39857.896999999997</c:v>
                </c:pt>
                <c:pt idx="9">
                  <c:v>53479.040000000001</c:v>
                </c:pt>
                <c:pt idx="10">
                  <c:v>46194.796999999999</c:v>
                </c:pt>
                <c:pt idx="11">
                  <c:v>47119.94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4'!$A$7</c:f>
              <c:strCache>
                <c:ptCount val="1"/>
                <c:pt idx="0">
                  <c:v>Konsolidirani financijski rezultat - dobit razdoblja (+) ili gubitak razdoblja (-)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949657687364309E-2"/>
                  <c:y val="0.1249999999999999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87186213417268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624714739470247E-2"/>
                  <c:y val="0.12037037037037036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11225366806226E-2"/>
                  <c:y val="0.11111074657334517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693364898284833E-2"/>
                  <c:y val="6.9444444444444281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043479002496733E-2"/>
                  <c:y val="0.12962962962962954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205950476443757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462243265523223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88100752854970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718536054602685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05950476443757E-2"/>
                  <c:y val="-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 sz="9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4'!$B$5:$M$5</c:f>
              <c:strCache>
                <c:ptCount val="12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  <c:pt idx="11">
                  <c:v>2019.</c:v>
                </c:pt>
              </c:strCache>
            </c:strRef>
          </c:cat>
          <c:val>
            <c:numRef>
              <c:f>'Grafikon 4'!$B$7:$M$7</c:f>
              <c:numCache>
                <c:formatCode>#,##0</c:formatCode>
                <c:ptCount val="12"/>
                <c:pt idx="0">
                  <c:v>-1314.3489999999999</c:v>
                </c:pt>
                <c:pt idx="1">
                  <c:v>1472.104</c:v>
                </c:pt>
                <c:pt idx="2">
                  <c:v>-691.654</c:v>
                </c:pt>
                <c:pt idx="3">
                  <c:v>-2331.8609999999999</c:v>
                </c:pt>
                <c:pt idx="4">
                  <c:v>-21013.769</c:v>
                </c:pt>
                <c:pt idx="5">
                  <c:v>-821.17200000000003</c:v>
                </c:pt>
                <c:pt idx="6">
                  <c:v>1349.5630000000001</c:v>
                </c:pt>
                <c:pt idx="7">
                  <c:v>306.69499999999999</c:v>
                </c:pt>
                <c:pt idx="8">
                  <c:v>551.68899999999996</c:v>
                </c:pt>
                <c:pt idx="9">
                  <c:v>639.995</c:v>
                </c:pt>
                <c:pt idx="10">
                  <c:v>1040.924</c:v>
                </c:pt>
                <c:pt idx="11">
                  <c:v>-352.91300000000001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37728"/>
        <c:axId val="201493888"/>
      </c:lineChart>
      <c:catAx>
        <c:axId val="201737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493888"/>
        <c:crosses val="autoZero"/>
        <c:auto val="1"/>
        <c:lblAlgn val="ctr"/>
        <c:lblOffset val="100"/>
        <c:noMultiLvlLbl val="0"/>
      </c:catAx>
      <c:valAx>
        <c:axId val="201493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73772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1400175</xdr:colOff>
      <xdr:row>2</xdr:row>
      <xdr:rowOff>28575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15874</xdr:colOff>
      <xdr:row>31</xdr:row>
      <xdr:rowOff>73024</xdr:rowOff>
    </xdr:from>
    <xdr:to>
      <xdr:col>14</xdr:col>
      <xdr:colOff>116416</xdr:colOff>
      <xdr:row>45</xdr:row>
      <xdr:rowOff>149224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1352550</xdr:colOff>
      <xdr:row>1</xdr:row>
      <xdr:rowOff>133350</xdr:rowOff>
    </xdr:to>
    <xdr:pic>
      <xdr:nvPicPr>
        <xdr:cNvPr id="2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285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</xdr:row>
      <xdr:rowOff>19051</xdr:rowOff>
    </xdr:from>
    <xdr:to>
      <xdr:col>7</xdr:col>
      <xdr:colOff>352425</xdr:colOff>
      <xdr:row>19</xdr:row>
      <xdr:rowOff>76201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66675</xdr:rowOff>
    </xdr:from>
    <xdr:to>
      <xdr:col>3</xdr:col>
      <xdr:colOff>447675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1419226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357716</xdr:colOff>
      <xdr:row>12</xdr:row>
      <xdr:rowOff>39686</xdr:rowOff>
    </xdr:from>
    <xdr:to>
      <xdr:col>11</xdr:col>
      <xdr:colOff>485775</xdr:colOff>
      <xdr:row>27</xdr:row>
      <xdr:rowOff>152400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12</xdr:row>
      <xdr:rowOff>41274</xdr:rowOff>
    </xdr:from>
    <xdr:to>
      <xdr:col>4</xdr:col>
      <xdr:colOff>359833</xdr:colOff>
      <xdr:row>27</xdr:row>
      <xdr:rowOff>152400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0</xdr:row>
      <xdr:rowOff>76200</xdr:rowOff>
    </xdr:from>
    <xdr:to>
      <xdr:col>0</xdr:col>
      <xdr:colOff>1352550</xdr:colOff>
      <xdr:row>1</xdr:row>
      <xdr:rowOff>137583</xdr:rowOff>
    </xdr:to>
    <xdr:pic>
      <xdr:nvPicPr>
        <xdr:cNvPr id="4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1371600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121707</xdr:colOff>
      <xdr:row>8</xdr:row>
      <xdr:rowOff>67204</xdr:rowOff>
    </xdr:from>
    <xdr:to>
      <xdr:col>8</xdr:col>
      <xdr:colOff>352425</xdr:colOff>
      <xdr:row>21</xdr:row>
      <xdr:rowOff>143404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66675</xdr:rowOff>
    </xdr:from>
    <xdr:to>
      <xdr:col>0</xdr:col>
      <xdr:colOff>1390650</xdr:colOff>
      <xdr:row>1</xdr:row>
      <xdr:rowOff>114300</xdr:rowOff>
    </xdr:to>
    <xdr:pic>
      <xdr:nvPicPr>
        <xdr:cNvPr id="3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285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66676</xdr:rowOff>
    </xdr:from>
    <xdr:to>
      <xdr:col>2</xdr:col>
      <xdr:colOff>728134</xdr:colOff>
      <xdr:row>1</xdr:row>
      <xdr:rowOff>152400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6"/>
          <a:ext cx="1337734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7"/>
  <sheetViews>
    <sheetView tabSelected="1" workbookViewId="0">
      <selection activeCell="A4" sqref="A4"/>
    </sheetView>
  </sheetViews>
  <sheetFormatPr defaultRowHeight="15" x14ac:dyDescent="0.25"/>
  <cols>
    <col min="1" max="1" width="40" style="62" customWidth="1"/>
    <col min="2" max="4" width="11.5703125" style="62" customWidth="1"/>
    <col min="5" max="5" width="10.42578125" style="62" customWidth="1"/>
    <col min="6" max="16384" width="9.140625" style="62"/>
  </cols>
  <sheetData>
    <row r="3" spans="1:5" x14ac:dyDescent="0.25">
      <c r="A3" s="100" t="s">
        <v>89</v>
      </c>
    </row>
    <row r="4" spans="1:5" x14ac:dyDescent="0.25">
      <c r="C4" s="97" t="s">
        <v>71</v>
      </c>
    </row>
    <row r="5" spans="1:5" ht="15" customHeight="1" x14ac:dyDescent="0.25">
      <c r="A5" s="116" t="s">
        <v>0</v>
      </c>
      <c r="B5" s="116" t="s">
        <v>83</v>
      </c>
      <c r="C5" s="116"/>
      <c r="D5" s="116"/>
      <c r="E5" s="116"/>
    </row>
    <row r="6" spans="1:5" ht="10.5" customHeight="1" x14ac:dyDescent="0.25">
      <c r="A6" s="116"/>
      <c r="B6" s="116"/>
      <c r="C6" s="116"/>
      <c r="D6" s="116"/>
      <c r="E6" s="116"/>
    </row>
    <row r="7" spans="1:5" ht="24" x14ac:dyDescent="0.25">
      <c r="A7" s="116"/>
      <c r="B7" s="75" t="s">
        <v>60</v>
      </c>
      <c r="C7" s="75" t="s">
        <v>69</v>
      </c>
      <c r="D7" s="75" t="s">
        <v>68</v>
      </c>
      <c r="E7" s="74" t="s">
        <v>82</v>
      </c>
    </row>
    <row r="8" spans="1:5" x14ac:dyDescent="0.25">
      <c r="A8" s="63" t="s">
        <v>48</v>
      </c>
      <c r="B8" s="64">
        <v>7</v>
      </c>
      <c r="C8" s="64">
        <v>3</v>
      </c>
      <c r="D8" s="64">
        <v>3</v>
      </c>
      <c r="E8" s="114">
        <f>D8/B8*100</f>
        <v>42.857142857142854</v>
      </c>
    </row>
    <row r="9" spans="1:5" x14ac:dyDescent="0.25">
      <c r="A9" s="63" t="s">
        <v>49</v>
      </c>
      <c r="B9" s="64">
        <v>6</v>
      </c>
      <c r="C9" s="64">
        <v>3</v>
      </c>
      <c r="D9" s="64">
        <v>3</v>
      </c>
      <c r="E9" s="114">
        <f t="shared" ref="E9:E24" si="0">D9/B9*100</f>
        <v>50</v>
      </c>
    </row>
    <row r="10" spans="1:5" x14ac:dyDescent="0.25">
      <c r="A10" s="63" t="s">
        <v>4</v>
      </c>
      <c r="B10" s="64">
        <v>1</v>
      </c>
      <c r="C10" s="64">
        <v>0</v>
      </c>
      <c r="D10" s="64">
        <v>0</v>
      </c>
      <c r="E10" s="114">
        <f t="shared" si="0"/>
        <v>0</v>
      </c>
    </row>
    <row r="11" spans="1:5" x14ac:dyDescent="0.25">
      <c r="A11" s="63" t="s">
        <v>50</v>
      </c>
      <c r="B11" s="64">
        <v>1106</v>
      </c>
      <c r="C11" s="64">
        <v>720</v>
      </c>
      <c r="D11" s="64">
        <v>902</v>
      </c>
      <c r="E11" s="114">
        <f t="shared" si="0"/>
        <v>81.55515370705244</v>
      </c>
    </row>
    <row r="12" spans="1:5" x14ac:dyDescent="0.25">
      <c r="A12" s="63" t="s">
        <v>51</v>
      </c>
      <c r="B12" s="64">
        <v>2443791.6570000001</v>
      </c>
      <c r="C12" s="64">
        <v>1940303.308</v>
      </c>
      <c r="D12" s="64">
        <v>1102956.0379999999</v>
      </c>
      <c r="E12" s="114">
        <f t="shared" si="0"/>
        <v>45.132981563329722</v>
      </c>
    </row>
    <row r="13" spans="1:5" x14ac:dyDescent="0.25">
      <c r="A13" s="63" t="s">
        <v>52</v>
      </c>
      <c r="B13" s="64">
        <v>1556456.91</v>
      </c>
      <c r="C13" s="64">
        <v>1410301.9720000001</v>
      </c>
      <c r="D13" s="64">
        <v>998726.22499999998</v>
      </c>
      <c r="E13" s="114">
        <f t="shared" si="0"/>
        <v>64.166647890046633</v>
      </c>
    </row>
    <row r="14" spans="1:5" x14ac:dyDescent="0.25">
      <c r="A14" s="63" t="s">
        <v>53</v>
      </c>
      <c r="B14" s="64">
        <v>887569.46200000006</v>
      </c>
      <c r="C14" s="64">
        <v>530001.33600000001</v>
      </c>
      <c r="D14" s="64">
        <v>104229.81299999999</v>
      </c>
      <c r="E14" s="114">
        <f t="shared" si="0"/>
        <v>11.743285169493584</v>
      </c>
    </row>
    <row r="15" spans="1:5" x14ac:dyDescent="0.25">
      <c r="A15" s="63" t="s">
        <v>54</v>
      </c>
      <c r="B15" s="64">
        <v>234.715</v>
      </c>
      <c r="C15" s="64">
        <v>0</v>
      </c>
      <c r="D15" s="64">
        <v>0</v>
      </c>
      <c r="E15" s="114">
        <f t="shared" si="0"/>
        <v>0</v>
      </c>
    </row>
    <row r="16" spans="1:5" x14ac:dyDescent="0.25">
      <c r="A16" s="63" t="s">
        <v>55</v>
      </c>
      <c r="B16" s="64">
        <v>122892.226</v>
      </c>
      <c r="C16" s="64">
        <v>106541.08</v>
      </c>
      <c r="D16" s="64">
        <v>22308.934000000001</v>
      </c>
      <c r="E16" s="114">
        <f t="shared" si="0"/>
        <v>18.153250800420849</v>
      </c>
    </row>
    <row r="17" spans="1:5" x14ac:dyDescent="0.25">
      <c r="A17" s="63" t="s">
        <v>56</v>
      </c>
      <c r="B17" s="64">
        <v>764677.23600000003</v>
      </c>
      <c r="C17" s="64">
        <v>423460.25599999999</v>
      </c>
      <c r="D17" s="64">
        <v>81920.879000000001</v>
      </c>
      <c r="E17" s="114">
        <f t="shared" si="0"/>
        <v>10.713131651273583</v>
      </c>
    </row>
    <row r="18" spans="1:5" x14ac:dyDescent="0.25">
      <c r="A18" s="63" t="s">
        <v>57</v>
      </c>
      <c r="B18" s="64">
        <v>234.715</v>
      </c>
      <c r="C18" s="64">
        <v>0</v>
      </c>
      <c r="D18" s="64">
        <v>0</v>
      </c>
      <c r="E18" s="114">
        <f t="shared" si="0"/>
        <v>0</v>
      </c>
    </row>
    <row r="19" spans="1:5" ht="24" x14ac:dyDescent="0.25">
      <c r="A19" s="65" t="s">
        <v>101</v>
      </c>
      <c r="B19" s="66">
        <v>764442.52099999995</v>
      </c>
      <c r="C19" s="66">
        <v>423460.25599999999</v>
      </c>
      <c r="D19" s="66">
        <v>81920.879000000001</v>
      </c>
      <c r="E19" s="114">
        <f t="shared" si="0"/>
        <v>10.716421019180853</v>
      </c>
    </row>
    <row r="20" spans="1:5" x14ac:dyDescent="0.25">
      <c r="A20" s="63" t="s">
        <v>58</v>
      </c>
      <c r="B20" s="64">
        <v>734690.23600000003</v>
      </c>
      <c r="C20" s="64">
        <v>584245.01199999999</v>
      </c>
      <c r="D20" s="64">
        <v>483032.81800000003</v>
      </c>
      <c r="E20" s="114">
        <f t="shared" si="0"/>
        <v>65.746459437089882</v>
      </c>
    </row>
    <row r="21" spans="1:5" x14ac:dyDescent="0.25">
      <c r="A21" s="63" t="s">
        <v>59</v>
      </c>
      <c r="B21" s="64">
        <v>436883.538</v>
      </c>
      <c r="C21" s="64">
        <v>287360.864</v>
      </c>
      <c r="D21" s="64">
        <v>248041.644</v>
      </c>
      <c r="E21" s="114">
        <f t="shared" si="0"/>
        <v>56.775232396144894</v>
      </c>
    </row>
    <row r="22" spans="1:5" x14ac:dyDescent="0.25">
      <c r="A22" s="63" t="s">
        <v>29</v>
      </c>
      <c r="B22" s="64">
        <v>297806.69799999997</v>
      </c>
      <c r="C22" s="64">
        <v>296884.14799999999</v>
      </c>
      <c r="D22" s="64">
        <v>234991.174</v>
      </c>
      <c r="E22" s="114">
        <f t="shared" si="0"/>
        <v>78.907283005434621</v>
      </c>
    </row>
    <row r="23" spans="1:5" x14ac:dyDescent="0.25">
      <c r="A23" s="63" t="s">
        <v>84</v>
      </c>
      <c r="B23" s="64">
        <v>69447.604999999996</v>
      </c>
      <c r="C23" s="64">
        <v>30251.355</v>
      </c>
      <c r="D23" s="64">
        <v>125856.73299999999</v>
      </c>
      <c r="E23" s="114">
        <f t="shared" si="0"/>
        <v>181.22544758742941</v>
      </c>
    </row>
    <row r="24" spans="1:5" x14ac:dyDescent="0.25">
      <c r="A24" s="63" t="s">
        <v>32</v>
      </c>
      <c r="B24" s="64">
        <v>6566.3753013863779</v>
      </c>
      <c r="C24" s="64">
        <v>8225.7564814814814</v>
      </c>
      <c r="D24" s="64">
        <v>10809.421378418328</v>
      </c>
      <c r="E24" s="114">
        <f t="shared" si="0"/>
        <v>164.61778199208479</v>
      </c>
    </row>
    <row r="25" spans="1:5" x14ac:dyDescent="0.25">
      <c r="A25" s="101" t="s">
        <v>70</v>
      </c>
    </row>
    <row r="26" spans="1:5" x14ac:dyDescent="0.25">
      <c r="A26" s="99" t="s">
        <v>87</v>
      </c>
    </row>
    <row r="27" spans="1:5" x14ac:dyDescent="0.25">
      <c r="A27" s="99" t="s">
        <v>88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0"/>
  <sheetViews>
    <sheetView zoomScale="90" zoomScaleNormal="90" workbookViewId="0">
      <selection activeCell="A5" sqref="A5"/>
    </sheetView>
  </sheetViews>
  <sheetFormatPr defaultRowHeight="15" x14ac:dyDescent="0.25"/>
  <cols>
    <col min="1" max="1" width="38.28515625" customWidth="1"/>
    <col min="2" max="7" width="11.140625" customWidth="1"/>
    <col min="8" max="18" width="10.42578125" customWidth="1"/>
    <col min="19" max="19" width="10.28515625" customWidth="1"/>
  </cols>
  <sheetData>
    <row r="4" spans="1:20" x14ac:dyDescent="0.25">
      <c r="A4" s="84" t="s">
        <v>100</v>
      </c>
      <c r="B4" s="84"/>
      <c r="C4" s="84"/>
      <c r="D4" s="84"/>
      <c r="E4" s="84"/>
      <c r="F4" s="84"/>
      <c r="G4" s="84"/>
      <c r="H4" s="85"/>
      <c r="I4" s="85"/>
      <c r="J4" s="85"/>
      <c r="K4" s="85"/>
      <c r="L4" s="85"/>
      <c r="M4" s="85"/>
      <c r="N4" s="85"/>
      <c r="O4" s="85"/>
      <c r="P4" s="86"/>
      <c r="Q4" s="86"/>
    </row>
    <row r="5" spans="1:20" ht="13.5" customHeight="1" x14ac:dyDescent="0.25">
      <c r="A5" s="3"/>
      <c r="P5" s="97" t="s">
        <v>81</v>
      </c>
    </row>
    <row r="6" spans="1:20" ht="24.75" customHeight="1" x14ac:dyDescent="0.25">
      <c r="A6" s="117" t="s">
        <v>0</v>
      </c>
      <c r="B6" s="117" t="s">
        <v>79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0" x14ac:dyDescent="0.25">
      <c r="A7" s="117"/>
      <c r="B7" s="112" t="s">
        <v>60</v>
      </c>
      <c r="C7" s="112" t="s">
        <v>62</v>
      </c>
      <c r="D7" s="112" t="s">
        <v>63</v>
      </c>
      <c r="E7" s="112" t="s">
        <v>47</v>
      </c>
      <c r="F7" s="112" t="s">
        <v>64</v>
      </c>
      <c r="G7" s="112" t="s">
        <v>65</v>
      </c>
      <c r="H7" s="71" t="s">
        <v>20</v>
      </c>
      <c r="I7" s="71" t="s">
        <v>21</v>
      </c>
      <c r="J7" s="71" t="s">
        <v>22</v>
      </c>
      <c r="K7" s="71" t="s">
        <v>23</v>
      </c>
      <c r="L7" s="71" t="s">
        <v>24</v>
      </c>
      <c r="M7" s="71" t="s">
        <v>25</v>
      </c>
      <c r="N7" s="71" t="s">
        <v>26</v>
      </c>
      <c r="O7" s="71" t="s">
        <v>27</v>
      </c>
      <c r="P7" s="71" t="s">
        <v>28</v>
      </c>
      <c r="Q7" s="71" t="s">
        <v>18</v>
      </c>
      <c r="R7" s="71" t="s">
        <v>19</v>
      </c>
      <c r="S7" s="71" t="s">
        <v>68</v>
      </c>
    </row>
    <row r="8" spans="1:20" x14ac:dyDescent="0.25">
      <c r="A8" s="59" t="s">
        <v>1</v>
      </c>
      <c r="B8" s="56">
        <v>7</v>
      </c>
      <c r="C8" s="52">
        <v>8</v>
      </c>
      <c r="D8" s="55">
        <v>6</v>
      </c>
      <c r="E8" s="52">
        <v>5</v>
      </c>
      <c r="F8" s="52">
        <v>5</v>
      </c>
      <c r="G8" s="52">
        <v>4</v>
      </c>
      <c r="H8" s="52">
        <v>4</v>
      </c>
      <c r="I8" s="52">
        <v>3</v>
      </c>
      <c r="J8" s="52">
        <v>3</v>
      </c>
      <c r="K8" s="52">
        <v>3</v>
      </c>
      <c r="L8" s="52">
        <v>4</v>
      </c>
      <c r="M8" s="52">
        <v>4</v>
      </c>
      <c r="N8" s="52">
        <v>5</v>
      </c>
      <c r="O8" s="52">
        <v>4</v>
      </c>
      <c r="P8" s="52">
        <v>3</v>
      </c>
      <c r="Q8" s="52">
        <v>3</v>
      </c>
      <c r="R8" s="52">
        <v>3</v>
      </c>
      <c r="S8" s="52">
        <v>3</v>
      </c>
    </row>
    <row r="9" spans="1:20" x14ac:dyDescent="0.25">
      <c r="A9" s="59" t="s">
        <v>3</v>
      </c>
      <c r="B9" s="52">
        <v>6</v>
      </c>
      <c r="C9" s="58">
        <v>5</v>
      </c>
      <c r="D9" s="52">
        <v>2</v>
      </c>
      <c r="E9" s="52">
        <v>3</v>
      </c>
      <c r="F9" s="52">
        <v>4</v>
      </c>
      <c r="G9" s="52">
        <v>4</v>
      </c>
      <c r="H9" s="52">
        <v>3</v>
      </c>
      <c r="I9" s="52">
        <v>3</v>
      </c>
      <c r="J9" s="52">
        <v>3</v>
      </c>
      <c r="K9" s="52">
        <v>3</v>
      </c>
      <c r="L9" s="52">
        <v>4</v>
      </c>
      <c r="M9" s="52">
        <v>4</v>
      </c>
      <c r="N9" s="52">
        <v>5</v>
      </c>
      <c r="O9" s="52">
        <v>3</v>
      </c>
      <c r="P9" s="52">
        <v>3</v>
      </c>
      <c r="Q9" s="52">
        <v>1</v>
      </c>
      <c r="R9" s="52">
        <v>3</v>
      </c>
      <c r="S9" s="52">
        <v>3</v>
      </c>
    </row>
    <row r="10" spans="1:20" x14ac:dyDescent="0.25">
      <c r="A10" s="59" t="s">
        <v>4</v>
      </c>
      <c r="B10" s="54">
        <v>1</v>
      </c>
      <c r="C10" s="54">
        <v>3</v>
      </c>
      <c r="D10" s="54">
        <v>4</v>
      </c>
      <c r="E10" s="54">
        <v>2</v>
      </c>
      <c r="F10" s="54">
        <v>1</v>
      </c>
      <c r="G10" s="54">
        <v>0</v>
      </c>
      <c r="H10" s="54">
        <v>1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1</v>
      </c>
      <c r="P10" s="54">
        <v>0</v>
      </c>
      <c r="Q10" s="54">
        <v>2</v>
      </c>
      <c r="R10" s="54">
        <v>0</v>
      </c>
      <c r="S10" s="54">
        <v>0</v>
      </c>
    </row>
    <row r="11" spans="1:20" x14ac:dyDescent="0.25">
      <c r="A11" s="60" t="s">
        <v>5</v>
      </c>
      <c r="B11" s="52">
        <v>1106</v>
      </c>
      <c r="C11" s="52">
        <v>1231</v>
      </c>
      <c r="D11" s="52">
        <v>1424</v>
      </c>
      <c r="E11" s="52">
        <v>1141</v>
      </c>
      <c r="F11" s="52">
        <v>1056</v>
      </c>
      <c r="G11" s="52">
        <v>950</v>
      </c>
      <c r="H11" s="52">
        <v>847</v>
      </c>
      <c r="I11" s="52">
        <v>713</v>
      </c>
      <c r="J11" s="52">
        <v>720</v>
      </c>
      <c r="K11" s="52">
        <v>680</v>
      </c>
      <c r="L11" s="52">
        <v>734</v>
      </c>
      <c r="M11" s="52">
        <v>724</v>
      </c>
      <c r="N11" s="52">
        <v>636</v>
      </c>
      <c r="O11" s="52">
        <v>634</v>
      </c>
      <c r="P11" s="52">
        <v>623</v>
      </c>
      <c r="Q11" s="52">
        <v>672</v>
      </c>
      <c r="R11" s="52">
        <v>706</v>
      </c>
      <c r="S11" s="52">
        <v>902</v>
      </c>
    </row>
    <row r="12" spans="1:20" x14ac:dyDescent="0.25">
      <c r="A12" s="59" t="s">
        <v>6</v>
      </c>
      <c r="B12" s="52">
        <v>2443791.6570000001</v>
      </c>
      <c r="C12" s="52">
        <v>2657235.727</v>
      </c>
      <c r="D12" s="52">
        <v>2625986.39</v>
      </c>
      <c r="E12" s="52">
        <v>2137254.281</v>
      </c>
      <c r="F12" s="52">
        <v>2122617.4550000001</v>
      </c>
      <c r="G12" s="52">
        <v>2451882.2680000002</v>
      </c>
      <c r="H12" s="52">
        <v>2290708.4339999999</v>
      </c>
      <c r="I12" s="52">
        <v>2018963.8189999999</v>
      </c>
      <c r="J12" s="52">
        <v>1940303.308</v>
      </c>
      <c r="K12" s="52">
        <v>1786427.0190000001</v>
      </c>
      <c r="L12" s="52">
        <v>1761308.6769999999</v>
      </c>
      <c r="M12" s="52">
        <v>1387817.317</v>
      </c>
      <c r="N12" s="52">
        <v>1263804.577</v>
      </c>
      <c r="O12" s="52">
        <v>1131852.1070000001</v>
      </c>
      <c r="P12" s="52">
        <v>1658888.8640000001</v>
      </c>
      <c r="Q12" s="52">
        <v>1368731.237</v>
      </c>
      <c r="R12" s="52">
        <v>1170130.2</v>
      </c>
      <c r="S12" s="52">
        <v>1102956.0379999999</v>
      </c>
      <c r="T12" s="23"/>
    </row>
    <row r="13" spans="1:20" x14ac:dyDescent="0.25">
      <c r="A13" s="59" t="s">
        <v>7</v>
      </c>
      <c r="B13" s="52">
        <v>1556456.91</v>
      </c>
      <c r="C13" s="52">
        <v>1707560.2109999999</v>
      </c>
      <c r="D13" s="52">
        <v>1883711.358</v>
      </c>
      <c r="E13" s="52">
        <v>1483573.5330000001</v>
      </c>
      <c r="F13" s="52">
        <v>1459827.47</v>
      </c>
      <c r="G13" s="52">
        <v>1608553.4450000001</v>
      </c>
      <c r="H13" s="52">
        <v>1531244.233</v>
      </c>
      <c r="I13" s="52">
        <v>1390970.6869999999</v>
      </c>
      <c r="J13" s="52">
        <v>1410301.9720000001</v>
      </c>
      <c r="K13" s="52">
        <v>1336857.976</v>
      </c>
      <c r="L13" s="52">
        <v>1430868.5889999999</v>
      </c>
      <c r="M13" s="52">
        <v>1152331.6910000001</v>
      </c>
      <c r="N13" s="52">
        <v>1057173.7169999999</v>
      </c>
      <c r="O13" s="52">
        <v>991394.70200000005</v>
      </c>
      <c r="P13" s="52">
        <v>1632885.6950000001</v>
      </c>
      <c r="Q13" s="52">
        <v>1516542.706</v>
      </c>
      <c r="R13" s="52">
        <v>1115799.477</v>
      </c>
      <c r="S13" s="52">
        <v>998726.22499999998</v>
      </c>
    </row>
    <row r="14" spans="1:20" x14ac:dyDescent="0.25">
      <c r="A14" s="59" t="s">
        <v>8</v>
      </c>
      <c r="B14" s="52">
        <v>887569.46200000006</v>
      </c>
      <c r="C14" s="52">
        <v>1011280.806</v>
      </c>
      <c r="D14" s="52">
        <v>853407.34600000002</v>
      </c>
      <c r="E14" s="52">
        <v>713802.799</v>
      </c>
      <c r="F14" s="52">
        <v>673755.45600000001</v>
      </c>
      <c r="G14" s="52">
        <v>843328.82299999997</v>
      </c>
      <c r="H14" s="52">
        <v>759464.875</v>
      </c>
      <c r="I14" s="52">
        <v>627993.13199999998</v>
      </c>
      <c r="J14" s="52">
        <v>530001.33600000001</v>
      </c>
      <c r="K14" s="52">
        <v>449569.04300000001</v>
      </c>
      <c r="L14" s="52">
        <v>330440.08799999999</v>
      </c>
      <c r="M14" s="52">
        <v>235485.62599999999</v>
      </c>
      <c r="N14" s="52">
        <v>206630.86</v>
      </c>
      <c r="O14" s="52">
        <v>141521.53599999999</v>
      </c>
      <c r="P14" s="52">
        <v>26003.169000000002</v>
      </c>
      <c r="Q14" s="52">
        <v>9196.1759999999995</v>
      </c>
      <c r="R14" s="52">
        <v>54330.722999999998</v>
      </c>
      <c r="S14" s="52">
        <v>104229.81299999999</v>
      </c>
    </row>
    <row r="15" spans="1:20" x14ac:dyDescent="0.25">
      <c r="A15" s="59" t="s">
        <v>9</v>
      </c>
      <c r="B15" s="52">
        <v>234.715</v>
      </c>
      <c r="C15" s="52">
        <v>61605.29</v>
      </c>
      <c r="D15" s="52">
        <v>111132.314</v>
      </c>
      <c r="E15" s="52">
        <v>60122.050999999999</v>
      </c>
      <c r="F15" s="52">
        <v>10965.471</v>
      </c>
      <c r="G15" s="52">
        <v>0</v>
      </c>
      <c r="H15" s="52">
        <v>0.67400000000000004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1064.1310000000001</v>
      </c>
      <c r="P15" s="52">
        <v>0</v>
      </c>
      <c r="Q15" s="52">
        <v>157007.64499999999</v>
      </c>
      <c r="R15" s="52">
        <v>0</v>
      </c>
      <c r="S15" s="52">
        <v>0</v>
      </c>
    </row>
    <row r="16" spans="1:20" x14ac:dyDescent="0.25">
      <c r="A16" s="59" t="s">
        <v>10</v>
      </c>
      <c r="B16" s="52">
        <v>122892.226</v>
      </c>
      <c r="C16" s="52">
        <v>131438.50899999999</v>
      </c>
      <c r="D16" s="52">
        <v>178555.435</v>
      </c>
      <c r="E16" s="52">
        <v>143093.454</v>
      </c>
      <c r="F16" s="52">
        <v>134952.84099999999</v>
      </c>
      <c r="G16" s="52">
        <v>173678.05300000001</v>
      </c>
      <c r="H16" s="52">
        <v>147083.451</v>
      </c>
      <c r="I16" s="52">
        <v>122368.863</v>
      </c>
      <c r="J16" s="52">
        <v>106541.08</v>
      </c>
      <c r="K16" s="52">
        <v>96552.573999999993</v>
      </c>
      <c r="L16" s="52">
        <v>52820.841999999997</v>
      </c>
      <c r="M16" s="52">
        <v>48755.985000000001</v>
      </c>
      <c r="N16" s="52">
        <v>38594.915000000001</v>
      </c>
      <c r="O16" s="52">
        <v>64966.338000000003</v>
      </c>
      <c r="P16" s="52">
        <v>9289.7389999999996</v>
      </c>
      <c r="Q16" s="52">
        <v>-67915.561000000002</v>
      </c>
      <c r="R16" s="52">
        <v>6854.58</v>
      </c>
      <c r="S16" s="52">
        <v>22308.934000000001</v>
      </c>
    </row>
    <row r="17" spans="1:24" x14ac:dyDescent="0.25">
      <c r="A17" s="59" t="s">
        <v>11</v>
      </c>
      <c r="B17" s="52">
        <v>764677.23600000003</v>
      </c>
      <c r="C17" s="52">
        <v>879842.29700000002</v>
      </c>
      <c r="D17" s="52">
        <v>674851.91099999996</v>
      </c>
      <c r="E17" s="52">
        <v>570709.34499999997</v>
      </c>
      <c r="F17" s="52">
        <v>538802.61499999999</v>
      </c>
      <c r="G17" s="52">
        <v>669650.77</v>
      </c>
      <c r="H17" s="52">
        <v>612381.424</v>
      </c>
      <c r="I17" s="52">
        <v>505624.26899999997</v>
      </c>
      <c r="J17" s="52">
        <v>423460.25599999999</v>
      </c>
      <c r="K17" s="52">
        <v>353016.46899999998</v>
      </c>
      <c r="L17" s="52">
        <v>277619.24599999998</v>
      </c>
      <c r="M17" s="52">
        <v>186729.641</v>
      </c>
      <c r="N17" s="52">
        <v>168035.94500000001</v>
      </c>
      <c r="O17" s="52">
        <v>76555.198000000004</v>
      </c>
      <c r="P17" s="52">
        <v>16713.43</v>
      </c>
      <c r="Q17" s="52">
        <v>8369.6640000000007</v>
      </c>
      <c r="R17" s="52">
        <v>47476.142999999996</v>
      </c>
      <c r="S17" s="52">
        <v>81920.879000000001</v>
      </c>
      <c r="T17" s="23"/>
    </row>
    <row r="18" spans="1:24" x14ac:dyDescent="0.25">
      <c r="A18" s="59" t="s">
        <v>12</v>
      </c>
      <c r="B18" s="52">
        <v>234.715</v>
      </c>
      <c r="C18" s="52">
        <v>61605.29</v>
      </c>
      <c r="D18" s="52">
        <v>111132.314</v>
      </c>
      <c r="E18" s="52">
        <v>60122.050999999999</v>
      </c>
      <c r="F18" s="52">
        <v>10965.471</v>
      </c>
      <c r="G18" s="52">
        <v>0</v>
      </c>
      <c r="H18" s="52">
        <v>0.67400000000000004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1064.1310000000001</v>
      </c>
      <c r="P18" s="52">
        <v>0</v>
      </c>
      <c r="Q18" s="52">
        <v>88265.572</v>
      </c>
      <c r="R18" s="52">
        <v>0</v>
      </c>
      <c r="S18" s="52">
        <v>0</v>
      </c>
    </row>
    <row r="19" spans="1:24" ht="27" customHeight="1" x14ac:dyDescent="0.25">
      <c r="A19" s="61" t="s">
        <v>101</v>
      </c>
      <c r="B19" s="52">
        <v>764442.52099999995</v>
      </c>
      <c r="C19" s="52">
        <v>818237.00699999998</v>
      </c>
      <c r="D19" s="52">
        <v>563719.59699999995</v>
      </c>
      <c r="E19" s="52">
        <v>510587.29399999999</v>
      </c>
      <c r="F19" s="52">
        <v>527837.14399999997</v>
      </c>
      <c r="G19" s="52">
        <v>669650.77</v>
      </c>
      <c r="H19" s="52">
        <v>612380.75</v>
      </c>
      <c r="I19" s="52">
        <v>505624.26899999997</v>
      </c>
      <c r="J19" s="52">
        <v>423460.25599999999</v>
      </c>
      <c r="K19" s="52">
        <v>353016.46899999998</v>
      </c>
      <c r="L19" s="52">
        <v>277619.24599999998</v>
      </c>
      <c r="M19" s="52">
        <v>186729.641</v>
      </c>
      <c r="N19" s="52">
        <v>168035.94500000001</v>
      </c>
      <c r="O19" s="52">
        <v>75491.066999999995</v>
      </c>
      <c r="P19" s="52">
        <v>16713.43</v>
      </c>
      <c r="Q19" s="87">
        <v>-79895.907999999996</v>
      </c>
      <c r="R19" s="52">
        <v>47476.142999999996</v>
      </c>
      <c r="S19" s="52">
        <v>81920.879000000001</v>
      </c>
    </row>
    <row r="20" spans="1:24" x14ac:dyDescent="0.25">
      <c r="A20" s="59" t="s">
        <v>14</v>
      </c>
      <c r="B20" s="52">
        <v>734690.23600000003</v>
      </c>
      <c r="C20" s="52">
        <v>754443.99199999997</v>
      </c>
      <c r="D20" s="52">
        <v>820194.88899999997</v>
      </c>
      <c r="E20" s="52">
        <v>698295.54099999997</v>
      </c>
      <c r="F20" s="52">
        <v>634305.36499999999</v>
      </c>
      <c r="G20" s="52">
        <v>625442.63899999997</v>
      </c>
      <c r="H20" s="52">
        <v>541669.03599999996</v>
      </c>
      <c r="I20" s="52">
        <v>489717.66700000002</v>
      </c>
      <c r="J20" s="52">
        <v>584245.01199999999</v>
      </c>
      <c r="K20" s="52">
        <v>471876.364</v>
      </c>
      <c r="L20" s="52">
        <v>450859.69400000002</v>
      </c>
      <c r="M20" s="52">
        <v>414962.21399999998</v>
      </c>
      <c r="N20" s="52">
        <v>395289.06</v>
      </c>
      <c r="O20" s="52">
        <v>317824.81</v>
      </c>
      <c r="P20" s="52">
        <v>389032.255</v>
      </c>
      <c r="Q20" s="52">
        <v>424989.61900000001</v>
      </c>
      <c r="R20" s="52">
        <v>457014.12900000002</v>
      </c>
      <c r="S20" s="52">
        <v>483032.81800000003</v>
      </c>
    </row>
    <row r="21" spans="1:24" x14ac:dyDescent="0.25">
      <c r="A21" s="59" t="s">
        <v>15</v>
      </c>
      <c r="B21" s="52">
        <v>436883.538</v>
      </c>
      <c r="C21" s="52">
        <v>396359.391</v>
      </c>
      <c r="D21" s="52">
        <v>475453.94900000002</v>
      </c>
      <c r="E21" s="52">
        <v>602300.06900000002</v>
      </c>
      <c r="F21" s="52">
        <v>420746.09100000001</v>
      </c>
      <c r="G21" s="52">
        <v>353212.45699999999</v>
      </c>
      <c r="H21" s="52">
        <v>461930.04300000001</v>
      </c>
      <c r="I21" s="52">
        <v>372510.85</v>
      </c>
      <c r="J21" s="52">
        <v>287360.864</v>
      </c>
      <c r="K21" s="52">
        <v>363465.04</v>
      </c>
      <c r="L21" s="52">
        <v>314994.86800000002</v>
      </c>
      <c r="M21" s="52">
        <v>338838.73700000002</v>
      </c>
      <c r="N21" s="52">
        <v>219347.94399999999</v>
      </c>
      <c r="O21" s="52">
        <v>165768.82199999999</v>
      </c>
      <c r="P21" s="52">
        <v>330395.69500000001</v>
      </c>
      <c r="Q21" s="52">
        <v>502511.10800000001</v>
      </c>
      <c r="R21" s="52">
        <v>420675.717</v>
      </c>
      <c r="S21" s="52">
        <v>248041.644</v>
      </c>
    </row>
    <row r="22" spans="1:24" x14ac:dyDescent="0.25">
      <c r="A22" s="59" t="s">
        <v>29</v>
      </c>
      <c r="B22" s="52">
        <v>297806.69799999997</v>
      </c>
      <c r="C22" s="52">
        <v>358084.60100000002</v>
      </c>
      <c r="D22" s="52">
        <v>344740.94</v>
      </c>
      <c r="E22" s="52">
        <v>95995.471999999994</v>
      </c>
      <c r="F22" s="52">
        <v>213559.274</v>
      </c>
      <c r="G22" s="52">
        <v>272230.18199999997</v>
      </c>
      <c r="H22" s="52">
        <v>79738.993000000002</v>
      </c>
      <c r="I22" s="52">
        <v>117206.817</v>
      </c>
      <c r="J22" s="52">
        <v>296884.14799999999</v>
      </c>
      <c r="K22" s="52">
        <v>108411.32399999999</v>
      </c>
      <c r="L22" s="52">
        <v>135864.826</v>
      </c>
      <c r="M22" s="52">
        <v>76123.476999999999</v>
      </c>
      <c r="N22" s="52">
        <v>175941.11600000001</v>
      </c>
      <c r="O22" s="52">
        <v>152055.98800000001</v>
      </c>
      <c r="P22" s="52">
        <v>58636.56</v>
      </c>
      <c r="Q22" s="87">
        <v>-77521.489000000001</v>
      </c>
      <c r="R22" s="52">
        <v>36338.411999999997</v>
      </c>
      <c r="S22" s="52">
        <v>234991.174</v>
      </c>
    </row>
    <row r="23" spans="1:24" x14ac:dyDescent="0.25">
      <c r="A23" s="59" t="s">
        <v>80</v>
      </c>
      <c r="B23" s="52">
        <v>69447.604999999996</v>
      </c>
      <c r="C23" s="52">
        <v>24290.771000000001</v>
      </c>
      <c r="D23" s="52">
        <v>163781.13699999999</v>
      </c>
      <c r="E23" s="52">
        <v>643125.31700000004</v>
      </c>
      <c r="F23" s="52">
        <v>441001.19400000002</v>
      </c>
      <c r="G23" s="52">
        <v>53997.913</v>
      </c>
      <c r="H23" s="52">
        <v>98825.168000000005</v>
      </c>
      <c r="I23" s="52">
        <v>35154.847999999998</v>
      </c>
      <c r="J23" s="52">
        <v>30251.355</v>
      </c>
      <c r="K23" s="52">
        <v>118213.571</v>
      </c>
      <c r="L23" s="52">
        <v>175288.95600000001</v>
      </c>
      <c r="M23" s="52">
        <v>126958.432</v>
      </c>
      <c r="N23" s="52">
        <v>50554.014999999999</v>
      </c>
      <c r="O23" s="52">
        <v>64597.396999999997</v>
      </c>
      <c r="P23" s="52">
        <v>142491.204</v>
      </c>
      <c r="Q23" s="52">
        <v>132340.44</v>
      </c>
      <c r="R23" s="52">
        <v>165848.826</v>
      </c>
      <c r="S23" s="52">
        <v>125856.73299999999</v>
      </c>
      <c r="T23" s="23"/>
      <c r="U23" s="23"/>
    </row>
    <row r="24" spans="1:24" ht="25.5" x14ac:dyDescent="0.25">
      <c r="A24" s="59" t="s">
        <v>13</v>
      </c>
      <c r="B24" s="52">
        <v>6566.3753013863779</v>
      </c>
      <c r="C24" s="52">
        <v>7392.7103303547256</v>
      </c>
      <c r="D24" s="52">
        <v>6093.3702598314603</v>
      </c>
      <c r="E24" s="52">
        <v>6407.7987876132056</v>
      </c>
      <c r="F24" s="52">
        <v>7927.0345643939399</v>
      </c>
      <c r="G24" s="52">
        <v>7660.0625438596498</v>
      </c>
      <c r="H24" s="52">
        <v>7614.0863833136564</v>
      </c>
      <c r="I24" s="52">
        <v>7975.3575268817212</v>
      </c>
      <c r="J24" s="52">
        <v>8225.7564814814814</v>
      </c>
      <c r="K24" s="52">
        <v>7947.8115196078434</v>
      </c>
      <c r="L24" s="52">
        <v>7298.0156675749313</v>
      </c>
      <c r="M24" s="52">
        <v>7591.0011510128907</v>
      </c>
      <c r="N24" s="52">
        <v>8327.4880765199159</v>
      </c>
      <c r="O24" s="52">
        <v>9700.8232124079914</v>
      </c>
      <c r="P24" s="52">
        <v>15441.248929908999</v>
      </c>
      <c r="Q24" s="52">
        <v>12171.309027777779</v>
      </c>
      <c r="R24" s="52">
        <v>14126.396364494807</v>
      </c>
      <c r="S24" s="52">
        <v>10809.421378418328</v>
      </c>
      <c r="X24" s="23"/>
    </row>
    <row r="25" spans="1:24" x14ac:dyDescent="0.25">
      <c r="A25" s="98" t="s">
        <v>72</v>
      </c>
      <c r="B25" s="88"/>
      <c r="C25" s="88"/>
      <c r="D25" s="88"/>
      <c r="E25" s="88"/>
      <c r="F25" s="88"/>
      <c r="G25" s="88"/>
      <c r="H25" s="86"/>
      <c r="I25" s="86"/>
      <c r="J25" s="86"/>
      <c r="K25" s="86"/>
      <c r="L25" s="86"/>
      <c r="M25" s="86"/>
      <c r="N25" s="86"/>
      <c r="O25" s="89"/>
      <c r="P25" s="89"/>
      <c r="Q25" s="86"/>
    </row>
    <row r="26" spans="1:24" x14ac:dyDescent="0.25">
      <c r="A26" s="99" t="s">
        <v>87</v>
      </c>
      <c r="B26" s="90"/>
      <c r="C26" s="90"/>
      <c r="D26" s="90"/>
      <c r="E26" s="90"/>
      <c r="F26" s="90"/>
      <c r="G26" s="90"/>
    </row>
    <row r="27" spans="1:24" x14ac:dyDescent="0.25">
      <c r="A27" s="99" t="s">
        <v>88</v>
      </c>
    </row>
    <row r="29" spans="1:24" x14ac:dyDescent="0.25">
      <c r="A29" s="91" t="s">
        <v>0</v>
      </c>
      <c r="B29" s="76" t="s">
        <v>60</v>
      </c>
      <c r="C29" s="76" t="s">
        <v>62</v>
      </c>
      <c r="D29" s="76" t="s">
        <v>63</v>
      </c>
      <c r="E29" s="76" t="s">
        <v>47</v>
      </c>
      <c r="F29" s="76" t="s">
        <v>64</v>
      </c>
      <c r="G29" s="76" t="s">
        <v>65</v>
      </c>
      <c r="H29" s="71" t="s">
        <v>20</v>
      </c>
      <c r="I29" s="71" t="s">
        <v>21</v>
      </c>
      <c r="J29" s="71" t="s">
        <v>22</v>
      </c>
      <c r="K29" s="71" t="s">
        <v>23</v>
      </c>
      <c r="L29" s="71" t="s">
        <v>24</v>
      </c>
      <c r="M29" s="71" t="s">
        <v>25</v>
      </c>
      <c r="N29" s="71" t="s">
        <v>26</v>
      </c>
      <c r="O29" s="71" t="s">
        <v>27</v>
      </c>
      <c r="P29" s="71" t="s">
        <v>28</v>
      </c>
      <c r="Q29" s="71" t="s">
        <v>18</v>
      </c>
      <c r="R29" s="71" t="s">
        <v>19</v>
      </c>
      <c r="S29" s="71" t="s">
        <v>68</v>
      </c>
    </row>
    <row r="30" spans="1:24" x14ac:dyDescent="0.25">
      <c r="A30" s="92" t="s">
        <v>6</v>
      </c>
      <c r="B30" s="52">
        <v>2443791.6570000001</v>
      </c>
      <c r="C30" s="53">
        <v>2657235.727</v>
      </c>
      <c r="D30" s="52">
        <v>2625986.39</v>
      </c>
      <c r="E30" s="52">
        <v>2137254.281</v>
      </c>
      <c r="F30" s="52">
        <v>2122617.4550000001</v>
      </c>
      <c r="G30" s="52">
        <v>2451882.2680000002</v>
      </c>
      <c r="H30" s="52">
        <v>2290708.4339999999</v>
      </c>
      <c r="I30" s="52">
        <v>2018963.8189999999</v>
      </c>
      <c r="J30" s="52">
        <v>1940303.308</v>
      </c>
      <c r="K30" s="52">
        <v>1786427.0190000001</v>
      </c>
      <c r="L30" s="52">
        <v>1761308.6769999999</v>
      </c>
      <c r="M30" s="52">
        <v>1387817.317</v>
      </c>
      <c r="N30" s="52">
        <v>1263804.577</v>
      </c>
      <c r="O30" s="57">
        <v>1131852.1070000001</v>
      </c>
      <c r="P30" s="58">
        <v>1658888.8640000001</v>
      </c>
      <c r="Q30" s="52">
        <v>1368731.237</v>
      </c>
      <c r="R30" s="52">
        <v>1170130.2</v>
      </c>
      <c r="S30" s="52">
        <v>1102956.0379999999</v>
      </c>
    </row>
  </sheetData>
  <mergeCells count="2">
    <mergeCell ref="A6:A7"/>
    <mergeCell ref="B6:S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A23" sqref="A23"/>
    </sheetView>
  </sheetViews>
  <sheetFormatPr defaultRowHeight="15" x14ac:dyDescent="0.25"/>
  <cols>
    <col min="1" max="1" width="23" style="93" customWidth="1"/>
    <col min="2" max="4" width="8.85546875" style="93" bestFit="1" customWidth="1"/>
    <col min="5" max="16384" width="9.140625" style="93"/>
  </cols>
  <sheetData>
    <row r="3" spans="1:4" x14ac:dyDescent="0.25">
      <c r="A3" s="84" t="s">
        <v>86</v>
      </c>
    </row>
    <row r="4" spans="1:4" x14ac:dyDescent="0.25">
      <c r="C4" s="97" t="s">
        <v>85</v>
      </c>
    </row>
    <row r="5" spans="1:4" s="94" customFormat="1" x14ac:dyDescent="0.25">
      <c r="A5" s="96" t="s">
        <v>0</v>
      </c>
      <c r="B5" s="73" t="s">
        <v>60</v>
      </c>
      <c r="C5" s="73" t="s">
        <v>69</v>
      </c>
      <c r="D5" s="73" t="s">
        <v>68</v>
      </c>
    </row>
    <row r="6" spans="1:4" s="94" customFormat="1" x14ac:dyDescent="0.25">
      <c r="A6" s="95" t="s">
        <v>6</v>
      </c>
      <c r="B6" s="6">
        <v>2443791.6570000001</v>
      </c>
      <c r="C6" s="6">
        <v>1940303.308</v>
      </c>
      <c r="D6" s="6">
        <v>1102956.0379999999</v>
      </c>
    </row>
    <row r="7" spans="1:4" s="94" customFormat="1" x14ac:dyDescent="0.25">
      <c r="A7" s="95" t="s">
        <v>11</v>
      </c>
      <c r="B7" s="6">
        <v>764677.23600000003</v>
      </c>
      <c r="C7" s="6">
        <v>423460.25599999999</v>
      </c>
      <c r="D7" s="6">
        <v>81920.879000000001</v>
      </c>
    </row>
    <row r="8" spans="1:4" s="94" customFormat="1" x14ac:dyDescent="0.25"/>
    <row r="10" spans="1:4" s="94" customFormat="1" x14ac:dyDescent="0.25"/>
    <row r="21" spans="1:8" x14ac:dyDescent="0.25">
      <c r="A21" s="98" t="s">
        <v>70</v>
      </c>
    </row>
    <row r="22" spans="1:8" x14ac:dyDescent="0.25">
      <c r="A22" s="99" t="s">
        <v>97</v>
      </c>
    </row>
    <row r="24" spans="1:8" x14ac:dyDescent="0.25">
      <c r="H24" s="70"/>
    </row>
    <row r="38" spans="9:9" x14ac:dyDescent="0.25">
      <c r="I38" s="88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workbookViewId="0">
      <selection activeCell="A4" sqref="A4"/>
    </sheetView>
  </sheetViews>
  <sheetFormatPr defaultRowHeight="15" x14ac:dyDescent="0.25"/>
  <cols>
    <col min="1" max="1" width="4.5703125" style="42" customWidth="1"/>
    <col min="2" max="2" width="5" style="42" customWidth="1"/>
    <col min="3" max="3" width="5.5703125" style="42" customWidth="1"/>
    <col min="4" max="4" width="14.140625" style="42" customWidth="1"/>
    <col min="5" max="5" width="31.140625" style="42" customWidth="1"/>
    <col min="6" max="6" width="10.85546875" style="42" bestFit="1" customWidth="1"/>
    <col min="7" max="7" width="9.5703125" style="42" customWidth="1"/>
    <col min="8" max="8" width="9.42578125" style="42" customWidth="1"/>
    <col min="9" max="10" width="9.140625" style="42"/>
    <col min="11" max="11" width="9.28515625" style="42" bestFit="1" customWidth="1"/>
    <col min="12" max="12" width="18.140625" style="42" bestFit="1" customWidth="1"/>
    <col min="13" max="13" width="9.5703125" style="42" bestFit="1" customWidth="1"/>
    <col min="14" max="26" width="9.28515625" style="42" bestFit="1" customWidth="1"/>
    <col min="27" max="16384" width="9.140625" style="42"/>
  </cols>
  <sheetData>
    <row r="3" spans="1:11" x14ac:dyDescent="0.25">
      <c r="A3" s="38" t="s">
        <v>92</v>
      </c>
      <c r="B3" s="15"/>
      <c r="D3" s="43"/>
      <c r="E3" s="43"/>
    </row>
    <row r="4" spans="1:11" x14ac:dyDescent="0.25">
      <c r="A4" s="44"/>
      <c r="B4" s="44"/>
      <c r="F4" s="43"/>
      <c r="I4" s="97" t="s">
        <v>85</v>
      </c>
    </row>
    <row r="5" spans="1:11" ht="35.25" customHeight="1" x14ac:dyDescent="0.25">
      <c r="A5" s="68" t="s">
        <v>76</v>
      </c>
      <c r="B5" s="68" t="s">
        <v>73</v>
      </c>
      <c r="C5" s="68" t="s">
        <v>66</v>
      </c>
      <c r="D5" s="68" t="s">
        <v>16</v>
      </c>
      <c r="E5" s="68" t="s">
        <v>17</v>
      </c>
      <c r="F5" s="68" t="s">
        <v>5</v>
      </c>
      <c r="G5" s="68" t="s">
        <v>6</v>
      </c>
      <c r="H5" s="68" t="s">
        <v>78</v>
      </c>
      <c r="I5" s="68" t="s">
        <v>14</v>
      </c>
      <c r="J5" s="68" t="s">
        <v>15</v>
      </c>
    </row>
    <row r="6" spans="1:11" x14ac:dyDescent="0.25">
      <c r="A6" s="45" t="s">
        <v>38</v>
      </c>
      <c r="B6" s="45" t="s">
        <v>38</v>
      </c>
      <c r="C6" s="45" t="s">
        <v>2</v>
      </c>
      <c r="D6" s="46">
        <v>37014645007</v>
      </c>
      <c r="E6" s="67" t="s">
        <v>39</v>
      </c>
      <c r="F6" s="47">
        <v>715</v>
      </c>
      <c r="G6" s="48">
        <v>871363.27599999995</v>
      </c>
      <c r="H6" s="48">
        <v>68830.055999999997</v>
      </c>
      <c r="I6" s="48">
        <v>356369.46799999999</v>
      </c>
      <c r="J6" s="48">
        <v>234391.788</v>
      </c>
      <c r="K6" s="50"/>
    </row>
    <row r="7" spans="1:11" x14ac:dyDescent="0.25">
      <c r="A7" s="45" t="s">
        <v>40</v>
      </c>
      <c r="B7" s="45" t="s">
        <v>40</v>
      </c>
      <c r="C7" s="45" t="s">
        <v>2</v>
      </c>
      <c r="D7" s="46">
        <v>92200203113</v>
      </c>
      <c r="E7" s="67" t="s">
        <v>41</v>
      </c>
      <c r="F7" s="47">
        <v>167</v>
      </c>
      <c r="G7" s="48">
        <v>219681.848</v>
      </c>
      <c r="H7" s="48">
        <v>12673.53</v>
      </c>
      <c r="I7" s="48">
        <v>116403.265</v>
      </c>
      <c r="J7" s="48">
        <v>7407.473</v>
      </c>
      <c r="K7" s="50"/>
    </row>
    <row r="8" spans="1:11" x14ac:dyDescent="0.25">
      <c r="A8" s="45" t="s">
        <v>42</v>
      </c>
      <c r="B8" s="45" t="s">
        <v>2</v>
      </c>
      <c r="C8" s="45" t="s">
        <v>2</v>
      </c>
      <c r="D8" s="46">
        <v>59742757881</v>
      </c>
      <c r="E8" s="67" t="s">
        <v>67</v>
      </c>
      <c r="F8" s="47">
        <v>20</v>
      </c>
      <c r="G8" s="48">
        <v>11910.914000000001</v>
      </c>
      <c r="H8" s="48">
        <v>417.29300000000001</v>
      </c>
      <c r="I8" s="48">
        <v>10260.084999999999</v>
      </c>
      <c r="J8" s="48">
        <v>6242.3829999999998</v>
      </c>
      <c r="K8" s="50"/>
    </row>
    <row r="9" spans="1:11" ht="15" customHeight="1" x14ac:dyDescent="0.25">
      <c r="A9" s="118" t="s">
        <v>43</v>
      </c>
      <c r="B9" s="118"/>
      <c r="C9" s="118"/>
      <c r="D9" s="118"/>
      <c r="E9" s="118"/>
      <c r="F9" s="69">
        <f>SUM(F6:F8)</f>
        <v>902</v>
      </c>
      <c r="G9" s="69">
        <f>SUM(G6:G8)</f>
        <v>1102956.0379999999</v>
      </c>
      <c r="H9" s="69">
        <f>SUM(H6:H8)</f>
        <v>81920.879000000001</v>
      </c>
      <c r="I9" s="69">
        <f>SUM(I6:I8)</f>
        <v>483032.81800000003</v>
      </c>
      <c r="J9" s="69">
        <f>SUM(J6:J8)</f>
        <v>248041.644</v>
      </c>
    </row>
    <row r="10" spans="1:11" x14ac:dyDescent="0.25">
      <c r="A10" s="102" t="s">
        <v>61</v>
      </c>
      <c r="G10" s="50"/>
    </row>
    <row r="11" spans="1:11" x14ac:dyDescent="0.25">
      <c r="G11" s="50"/>
    </row>
    <row r="12" spans="1:11" x14ac:dyDescent="0.25">
      <c r="G12" s="50"/>
    </row>
  </sheetData>
  <sortState ref="A23:AH25">
    <sortCondition descending="1" ref="L23:L25"/>
  </sortState>
  <mergeCells count="1">
    <mergeCell ref="A9:E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zoomScaleNormal="100" workbookViewId="0">
      <selection activeCell="A4" sqref="A4"/>
    </sheetView>
  </sheetViews>
  <sheetFormatPr defaultRowHeight="15" x14ac:dyDescent="0.25"/>
  <cols>
    <col min="1" max="1" width="39.42578125" style="16" bestFit="1" customWidth="1"/>
    <col min="2" max="10" width="9.85546875" style="16" customWidth="1"/>
    <col min="11" max="16384" width="9.140625" style="16"/>
  </cols>
  <sheetData>
    <row r="3" spans="1:14" x14ac:dyDescent="0.25">
      <c r="A3" s="41" t="s">
        <v>91</v>
      </c>
    </row>
    <row r="4" spans="1:14" x14ac:dyDescent="0.25">
      <c r="A4" s="36"/>
      <c r="B4" s="115"/>
      <c r="L4" s="97" t="s">
        <v>85</v>
      </c>
    </row>
    <row r="5" spans="1:14" x14ac:dyDescent="0.25">
      <c r="A5" s="77" t="s">
        <v>0</v>
      </c>
      <c r="B5" s="73" t="s">
        <v>20</v>
      </c>
      <c r="C5" s="73" t="s">
        <v>21</v>
      </c>
      <c r="D5" s="73" t="s">
        <v>22</v>
      </c>
      <c r="E5" s="73" t="s">
        <v>23</v>
      </c>
      <c r="F5" s="73" t="s">
        <v>24</v>
      </c>
      <c r="G5" s="73" t="s">
        <v>25</v>
      </c>
      <c r="H5" s="73" t="s">
        <v>26</v>
      </c>
      <c r="I5" s="73" t="s">
        <v>27</v>
      </c>
      <c r="J5" s="73" t="s">
        <v>28</v>
      </c>
      <c r="K5" s="73" t="s">
        <v>18</v>
      </c>
      <c r="L5" s="73" t="s">
        <v>19</v>
      </c>
      <c r="M5" s="73" t="s">
        <v>68</v>
      </c>
    </row>
    <row r="6" spans="1:14" x14ac:dyDescent="0.25">
      <c r="A6" s="40" t="s">
        <v>33</v>
      </c>
      <c r="B6" s="6">
        <v>8135.0550000000003</v>
      </c>
      <c r="C6" s="6">
        <v>33405.764999999999</v>
      </c>
      <c r="D6" s="6">
        <v>41443.15</v>
      </c>
      <c r="E6" s="6">
        <v>22445.596000000001</v>
      </c>
      <c r="F6" s="6">
        <v>22411.567999999999</v>
      </c>
      <c r="G6" s="6">
        <v>25399.097000000002</v>
      </c>
      <c r="H6" s="6">
        <v>27557.168000000001</v>
      </c>
      <c r="I6" s="6">
        <v>24938.874</v>
      </c>
      <c r="J6" s="6">
        <v>29721.974999999999</v>
      </c>
      <c r="K6" s="6">
        <v>43325.641000000003</v>
      </c>
      <c r="L6" s="6">
        <v>35548.165000000001</v>
      </c>
      <c r="M6" s="6">
        <v>30947.339</v>
      </c>
      <c r="N6" s="78"/>
    </row>
    <row r="7" spans="1:14" x14ac:dyDescent="0.25">
      <c r="A7" s="40" t="s">
        <v>34</v>
      </c>
      <c r="B7" s="6">
        <v>10894.822</v>
      </c>
      <c r="C7" s="6">
        <v>3636.873</v>
      </c>
      <c r="D7" s="6">
        <v>3209.3980000000001</v>
      </c>
      <c r="E7" s="6">
        <v>3695.8440000000001</v>
      </c>
      <c r="F7" s="6">
        <v>1472.885</v>
      </c>
      <c r="G7" s="6">
        <v>923.00400000000002</v>
      </c>
      <c r="H7" s="6">
        <v>2219.7629999999999</v>
      </c>
      <c r="I7" s="6">
        <v>689.26</v>
      </c>
      <c r="J7" s="6">
        <v>1035.008</v>
      </c>
      <c r="K7" s="6">
        <v>403.63400000000001</v>
      </c>
      <c r="L7" s="6">
        <v>1802.3489999999999</v>
      </c>
      <c r="M7" s="6">
        <v>999.10500000000002</v>
      </c>
      <c r="N7" s="78"/>
    </row>
    <row r="8" spans="1:14" x14ac:dyDescent="0.25">
      <c r="A8" s="103" t="s">
        <v>90</v>
      </c>
      <c r="B8" s="104">
        <f>B6/B7</f>
        <v>0.74669003311848514</v>
      </c>
      <c r="C8" s="105">
        <f>C6/C7</f>
        <v>9.1852987442783949</v>
      </c>
      <c r="D8" s="105">
        <f t="shared" ref="D8:K8" si="0">D6/D7</f>
        <v>12.913060330940569</v>
      </c>
      <c r="E8" s="105">
        <f t="shared" si="0"/>
        <v>6.0731989770130994</v>
      </c>
      <c r="F8" s="105">
        <f t="shared" si="0"/>
        <v>15.21610173231447</v>
      </c>
      <c r="G8" s="105">
        <f t="shared" si="0"/>
        <v>27.517862327790564</v>
      </c>
      <c r="H8" s="105">
        <f t="shared" si="0"/>
        <v>12.41446406665937</v>
      </c>
      <c r="I8" s="105">
        <f t="shared" si="0"/>
        <v>36.182099643095491</v>
      </c>
      <c r="J8" s="105">
        <f t="shared" si="0"/>
        <v>28.71666209343309</v>
      </c>
      <c r="K8" s="105">
        <f t="shared" si="0"/>
        <v>107.33892833606684</v>
      </c>
      <c r="L8" s="105">
        <f>L6/L7</f>
        <v>19.723241725104295</v>
      </c>
      <c r="M8" s="105">
        <f>M6/M7</f>
        <v>30.975061680203783</v>
      </c>
      <c r="N8" s="78"/>
    </row>
    <row r="9" spans="1:14" x14ac:dyDescent="0.25">
      <c r="A9" s="40" t="s">
        <v>35</v>
      </c>
      <c r="B9" s="6">
        <v>541669.03599999996</v>
      </c>
      <c r="C9" s="6">
        <v>489717.66700000002</v>
      </c>
      <c r="D9" s="6">
        <v>584245.01199999999</v>
      </c>
      <c r="E9" s="6">
        <v>471876.364</v>
      </c>
      <c r="F9" s="6">
        <v>450859.69400000002</v>
      </c>
      <c r="G9" s="6">
        <v>414962.21399999998</v>
      </c>
      <c r="H9" s="6">
        <v>395289.06</v>
      </c>
      <c r="I9" s="6">
        <v>317824.81</v>
      </c>
      <c r="J9" s="6">
        <v>389032.255</v>
      </c>
      <c r="K9" s="6">
        <v>424989.61900000001</v>
      </c>
      <c r="L9" s="6">
        <v>457014.12900000002</v>
      </c>
      <c r="M9" s="6">
        <v>483032.81800000003</v>
      </c>
      <c r="N9" s="79"/>
    </row>
    <row r="10" spans="1:14" x14ac:dyDescent="0.25">
      <c r="A10" s="40" t="s">
        <v>36</v>
      </c>
      <c r="B10" s="6">
        <v>461930.04300000001</v>
      </c>
      <c r="C10" s="6">
        <v>372510.85</v>
      </c>
      <c r="D10" s="6">
        <v>287360.864</v>
      </c>
      <c r="E10" s="6">
        <v>363465.04</v>
      </c>
      <c r="F10" s="6">
        <v>314994.86800000002</v>
      </c>
      <c r="G10" s="6">
        <v>338838.73700000002</v>
      </c>
      <c r="H10" s="6">
        <v>219347.94399999999</v>
      </c>
      <c r="I10" s="6">
        <v>165768.82199999999</v>
      </c>
      <c r="J10" s="6">
        <v>330395.69500000001</v>
      </c>
      <c r="K10" s="6">
        <v>502511.10800000001</v>
      </c>
      <c r="L10" s="6">
        <v>420675.717</v>
      </c>
      <c r="M10" s="6">
        <v>248041.644</v>
      </c>
      <c r="N10" s="79"/>
    </row>
    <row r="11" spans="1:14" ht="15" customHeight="1" x14ac:dyDescent="0.25">
      <c r="A11" s="103" t="s">
        <v>90</v>
      </c>
      <c r="B11" s="106">
        <f>B9/B10</f>
        <v>1.1726213616289944</v>
      </c>
      <c r="C11" s="106">
        <f>C9/C10</f>
        <v>1.3146400084722365</v>
      </c>
      <c r="D11" s="106">
        <f t="shared" ref="D11:L11" si="1">D9/D10</f>
        <v>2.0331405044773252</v>
      </c>
      <c r="E11" s="106">
        <f t="shared" si="1"/>
        <v>1.2982716687139979</v>
      </c>
      <c r="F11" s="106">
        <f t="shared" si="1"/>
        <v>1.4313239350934441</v>
      </c>
      <c r="G11" s="106">
        <f t="shared" si="1"/>
        <v>1.2246599006771766</v>
      </c>
      <c r="H11" s="106">
        <f t="shared" si="1"/>
        <v>1.8021097111354736</v>
      </c>
      <c r="I11" s="106">
        <f t="shared" si="1"/>
        <v>1.9172773635322089</v>
      </c>
      <c r="J11" s="106">
        <f t="shared" si="1"/>
        <v>1.1774737409941132</v>
      </c>
      <c r="K11" s="107">
        <f t="shared" si="1"/>
        <v>0.84573179027119139</v>
      </c>
      <c r="L11" s="108">
        <f t="shared" si="1"/>
        <v>1.0863810544120378</v>
      </c>
      <c r="M11" s="108">
        <f>M9/M10</f>
        <v>1.9473859720104099</v>
      </c>
    </row>
    <row r="12" spans="1:14" x14ac:dyDescent="0.25">
      <c r="A12" s="110"/>
      <c r="K12" s="115"/>
    </row>
    <row r="20" spans="1:1" ht="30" customHeight="1" x14ac:dyDescent="0.25"/>
    <row r="30" spans="1:1" x14ac:dyDescent="0.25">
      <c r="A30" s="110" t="s">
        <v>98</v>
      </c>
    </row>
    <row r="31" spans="1:1" x14ac:dyDescent="0.25">
      <c r="A31" s="109" t="s">
        <v>74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4" sqref="A4"/>
    </sheetView>
  </sheetViews>
  <sheetFormatPr defaultRowHeight="15" x14ac:dyDescent="0.25"/>
  <cols>
    <col min="1" max="1" width="39.42578125" customWidth="1"/>
  </cols>
  <sheetData>
    <row r="1" spans="1:14" ht="18.75" x14ac:dyDescent="0.3">
      <c r="A1" s="1"/>
    </row>
    <row r="2" spans="1:14" x14ac:dyDescent="0.25">
      <c r="A2" s="2"/>
    </row>
    <row r="3" spans="1:14" s="4" customFormat="1" x14ac:dyDescent="0.25">
      <c r="A3" s="8" t="s">
        <v>93</v>
      </c>
      <c r="B3" s="17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</row>
    <row r="4" spans="1:14" x14ac:dyDescent="0.25">
      <c r="A4" s="3"/>
      <c r="J4" s="97" t="s">
        <v>81</v>
      </c>
    </row>
    <row r="5" spans="1:14" ht="24" customHeight="1" x14ac:dyDescent="0.25">
      <c r="A5" s="119" t="s">
        <v>0</v>
      </c>
      <c r="B5" s="119" t="s">
        <v>31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4" x14ac:dyDescent="0.25">
      <c r="A6" s="119"/>
      <c r="B6" s="73" t="s">
        <v>20</v>
      </c>
      <c r="C6" s="73" t="s">
        <v>21</v>
      </c>
      <c r="D6" s="73" t="s">
        <v>22</v>
      </c>
      <c r="E6" s="73" t="s">
        <v>23</v>
      </c>
      <c r="F6" s="73" t="s">
        <v>24</v>
      </c>
      <c r="G6" s="73" t="s">
        <v>25</v>
      </c>
      <c r="H6" s="73" t="s">
        <v>26</v>
      </c>
      <c r="I6" s="73" t="s">
        <v>27</v>
      </c>
      <c r="J6" s="73" t="s">
        <v>28</v>
      </c>
      <c r="K6" s="73" t="s">
        <v>18</v>
      </c>
      <c r="L6" s="73" t="s">
        <v>19</v>
      </c>
      <c r="M6" s="73" t="s">
        <v>68</v>
      </c>
    </row>
    <row r="7" spans="1:14" x14ac:dyDescent="0.25">
      <c r="A7" s="80" t="s">
        <v>1</v>
      </c>
      <c r="B7" s="81">
        <v>4</v>
      </c>
      <c r="C7" s="12">
        <v>3</v>
      </c>
      <c r="D7" s="12">
        <v>2</v>
      </c>
      <c r="E7" s="12">
        <v>2</v>
      </c>
      <c r="F7" s="12">
        <v>3</v>
      </c>
      <c r="G7" s="12">
        <v>3</v>
      </c>
      <c r="H7" s="12">
        <v>3</v>
      </c>
      <c r="I7" s="12">
        <v>2</v>
      </c>
      <c r="J7" s="12">
        <v>2</v>
      </c>
      <c r="K7" s="12">
        <v>2</v>
      </c>
      <c r="L7" s="12">
        <v>3</v>
      </c>
      <c r="M7" s="12">
        <v>3</v>
      </c>
    </row>
    <row r="8" spans="1:14" x14ac:dyDescent="0.25">
      <c r="A8" s="5" t="s">
        <v>3</v>
      </c>
      <c r="B8" s="6">
        <v>3</v>
      </c>
      <c r="C8" s="6">
        <v>3</v>
      </c>
      <c r="D8" s="6">
        <v>1</v>
      </c>
      <c r="E8" s="6">
        <v>0</v>
      </c>
      <c r="F8" s="6">
        <v>1</v>
      </c>
      <c r="G8" s="6">
        <v>1</v>
      </c>
      <c r="H8" s="6">
        <v>3</v>
      </c>
      <c r="I8" s="6">
        <v>2</v>
      </c>
      <c r="J8" s="6">
        <v>2</v>
      </c>
      <c r="K8" s="6">
        <v>1</v>
      </c>
      <c r="L8" s="6">
        <v>2</v>
      </c>
      <c r="M8" s="6">
        <v>1</v>
      </c>
    </row>
    <row r="9" spans="1:14" x14ac:dyDescent="0.25">
      <c r="A9" s="5" t="s">
        <v>4</v>
      </c>
      <c r="B9" s="6">
        <v>1</v>
      </c>
      <c r="C9" s="19">
        <v>0</v>
      </c>
      <c r="D9" s="6">
        <v>1</v>
      </c>
      <c r="E9" s="20">
        <v>2</v>
      </c>
      <c r="F9" s="21">
        <v>2</v>
      </c>
      <c r="G9" s="21">
        <v>2</v>
      </c>
      <c r="H9" s="21">
        <v>0</v>
      </c>
      <c r="I9" s="21">
        <v>0</v>
      </c>
      <c r="J9" s="21">
        <v>0</v>
      </c>
      <c r="K9" s="21">
        <v>1</v>
      </c>
      <c r="L9" s="6">
        <v>1</v>
      </c>
      <c r="M9" s="6">
        <v>2</v>
      </c>
    </row>
    <row r="10" spans="1:14" x14ac:dyDescent="0.25">
      <c r="A10" s="5" t="s">
        <v>5</v>
      </c>
      <c r="B10" s="22">
        <v>184</v>
      </c>
      <c r="C10" s="14">
        <v>202</v>
      </c>
      <c r="D10" s="19">
        <v>139</v>
      </c>
      <c r="E10" s="6">
        <v>113</v>
      </c>
      <c r="F10" s="6">
        <v>122</v>
      </c>
      <c r="G10" s="6">
        <v>99</v>
      </c>
      <c r="H10" s="6">
        <v>76</v>
      </c>
      <c r="I10" s="9">
        <v>83</v>
      </c>
      <c r="J10" s="13">
        <v>69</v>
      </c>
      <c r="K10" s="10">
        <v>70</v>
      </c>
      <c r="L10" s="6">
        <v>100</v>
      </c>
      <c r="M10" s="6">
        <v>100</v>
      </c>
    </row>
    <row r="11" spans="1:14" x14ac:dyDescent="0.25">
      <c r="A11" s="5" t="s">
        <v>6</v>
      </c>
      <c r="B11" s="19">
        <v>48921.601999999999</v>
      </c>
      <c r="C11" s="14">
        <v>75048.781000000003</v>
      </c>
      <c r="D11" s="19">
        <v>67316.979000000007</v>
      </c>
      <c r="E11" s="6">
        <v>55687.836000000003</v>
      </c>
      <c r="F11" s="6">
        <v>50707.894</v>
      </c>
      <c r="G11" s="6">
        <v>38688.379000000001</v>
      </c>
      <c r="H11" s="6">
        <v>41695.269999999997</v>
      </c>
      <c r="I11" s="13">
        <v>34469.184000000001</v>
      </c>
      <c r="J11" s="12">
        <v>39857.896999999997</v>
      </c>
      <c r="K11" s="6">
        <v>53479.040000000001</v>
      </c>
      <c r="L11" s="6">
        <v>46194.796999999999</v>
      </c>
      <c r="M11" s="6">
        <v>47119.94</v>
      </c>
      <c r="N11" s="23"/>
    </row>
    <row r="12" spans="1:14" x14ac:dyDescent="0.25">
      <c r="A12" s="5" t="s">
        <v>7</v>
      </c>
      <c r="B12" s="6">
        <v>50165.430999999997</v>
      </c>
      <c r="C12" s="14">
        <v>73573.509000000005</v>
      </c>
      <c r="D12" s="6">
        <v>67996.493000000002</v>
      </c>
      <c r="E12" s="6">
        <v>58019.697</v>
      </c>
      <c r="F12" s="6">
        <v>71702.642000000007</v>
      </c>
      <c r="G12" s="6">
        <v>39500.449999999997</v>
      </c>
      <c r="H12" s="6">
        <v>40343.21</v>
      </c>
      <c r="I12" s="13">
        <v>34162.489000000001</v>
      </c>
      <c r="J12" s="6">
        <v>39306.207999999999</v>
      </c>
      <c r="K12" s="6">
        <v>52839.044999999998</v>
      </c>
      <c r="L12" s="6">
        <v>44857.194000000003</v>
      </c>
      <c r="M12" s="6">
        <v>47274.271000000001</v>
      </c>
      <c r="N12" s="23"/>
    </row>
    <row r="13" spans="1:14" x14ac:dyDescent="0.25">
      <c r="A13" s="5" t="s">
        <v>8</v>
      </c>
      <c r="B13" s="6">
        <v>326.15100000000001</v>
      </c>
      <c r="C13" s="6">
        <v>1475.2719999999999</v>
      </c>
      <c r="D13" s="6">
        <v>60.698</v>
      </c>
      <c r="E13" s="6">
        <v>0</v>
      </c>
      <c r="F13" s="6">
        <v>95.105999999999995</v>
      </c>
      <c r="G13" s="6">
        <v>45.503</v>
      </c>
      <c r="H13" s="6">
        <v>1352.06</v>
      </c>
      <c r="I13" s="6">
        <v>306.69499999999999</v>
      </c>
      <c r="J13" s="6">
        <v>551.68899999999996</v>
      </c>
      <c r="K13" s="6">
        <v>672.36</v>
      </c>
      <c r="L13" s="6">
        <v>1445.482</v>
      </c>
      <c r="M13" s="6">
        <v>329.089</v>
      </c>
      <c r="N13" s="23"/>
    </row>
    <row r="14" spans="1:14" x14ac:dyDescent="0.25">
      <c r="A14" s="5" t="s">
        <v>9</v>
      </c>
      <c r="B14" s="6">
        <v>1569.98</v>
      </c>
      <c r="C14" s="6">
        <v>0</v>
      </c>
      <c r="D14" s="6">
        <v>740.21199999999999</v>
      </c>
      <c r="E14" s="6">
        <v>2331.8609999999999</v>
      </c>
      <c r="F14" s="6">
        <v>21089.853999999999</v>
      </c>
      <c r="G14" s="6">
        <v>857.57399999999996</v>
      </c>
      <c r="H14" s="6">
        <v>0</v>
      </c>
      <c r="I14" s="6">
        <v>0</v>
      </c>
      <c r="J14" s="6">
        <v>0</v>
      </c>
      <c r="K14" s="6">
        <v>32.365000000000002</v>
      </c>
      <c r="L14" s="6">
        <v>107.879</v>
      </c>
      <c r="M14" s="6">
        <v>483.42</v>
      </c>
      <c r="N14" s="23"/>
    </row>
    <row r="15" spans="1:14" x14ac:dyDescent="0.25">
      <c r="A15" s="5" t="s">
        <v>10</v>
      </c>
      <c r="B15" s="6">
        <v>70.52</v>
      </c>
      <c r="C15" s="19">
        <v>3.1680000000000001</v>
      </c>
      <c r="D15" s="6">
        <v>12.14</v>
      </c>
      <c r="E15" s="6">
        <v>0</v>
      </c>
      <c r="F15" s="6">
        <v>19.021000000000001</v>
      </c>
      <c r="G15" s="6">
        <v>9.1010000000000009</v>
      </c>
      <c r="H15" s="6">
        <v>2.4969999999999999</v>
      </c>
      <c r="I15" s="6">
        <v>0</v>
      </c>
      <c r="J15" s="6">
        <v>0</v>
      </c>
      <c r="K15" s="6">
        <v>0</v>
      </c>
      <c r="L15" s="6">
        <v>296.67899999999997</v>
      </c>
      <c r="M15" s="6">
        <v>198.58199999999999</v>
      </c>
      <c r="N15" s="23"/>
    </row>
    <row r="16" spans="1:14" x14ac:dyDescent="0.25">
      <c r="A16" s="5" t="s">
        <v>11</v>
      </c>
      <c r="B16" s="19">
        <v>255.631</v>
      </c>
      <c r="C16" s="14">
        <v>1472.104</v>
      </c>
      <c r="D16" s="19">
        <v>48.558</v>
      </c>
      <c r="E16" s="6">
        <v>0</v>
      </c>
      <c r="F16" s="6">
        <v>76.084999999999994</v>
      </c>
      <c r="G16" s="13">
        <v>36.402000000000001</v>
      </c>
      <c r="H16" s="6">
        <v>1349.5630000000001</v>
      </c>
      <c r="I16" s="6">
        <v>306.69499999999999</v>
      </c>
      <c r="J16" s="6">
        <v>551.68899999999996</v>
      </c>
      <c r="K16" s="6">
        <v>672.36</v>
      </c>
      <c r="L16" s="6">
        <v>1148.8030000000001</v>
      </c>
      <c r="M16" s="6">
        <v>130.50700000000001</v>
      </c>
      <c r="N16" s="23"/>
    </row>
    <row r="17" spans="1:14" x14ac:dyDescent="0.25">
      <c r="A17" s="5" t="s">
        <v>12</v>
      </c>
      <c r="B17" s="6">
        <v>1569.98</v>
      </c>
      <c r="C17" s="19">
        <v>0</v>
      </c>
      <c r="D17" s="6">
        <v>740.21199999999999</v>
      </c>
      <c r="E17" s="6">
        <v>2331.8609999999999</v>
      </c>
      <c r="F17" s="14">
        <v>21089.853999999999</v>
      </c>
      <c r="G17" s="6">
        <v>857.57399999999996</v>
      </c>
      <c r="H17" s="6">
        <v>0</v>
      </c>
      <c r="I17" s="6">
        <v>0</v>
      </c>
      <c r="J17" s="6">
        <v>0</v>
      </c>
      <c r="K17" s="13">
        <v>32.365000000000002</v>
      </c>
      <c r="L17" s="6">
        <v>107.879</v>
      </c>
      <c r="M17" s="6">
        <v>483.42</v>
      </c>
      <c r="N17" s="23"/>
    </row>
    <row r="18" spans="1:14" ht="24" x14ac:dyDescent="0.25">
      <c r="A18" s="113" t="s">
        <v>101</v>
      </c>
      <c r="B18" s="32">
        <v>-1314.3489999999999</v>
      </c>
      <c r="C18" s="14">
        <v>1472.104</v>
      </c>
      <c r="D18" s="33">
        <v>-691.654</v>
      </c>
      <c r="E18" s="34">
        <v>-2331.8609999999999</v>
      </c>
      <c r="F18" s="27">
        <v>-21013.769</v>
      </c>
      <c r="G18" s="33">
        <v>-821.17200000000003</v>
      </c>
      <c r="H18" s="21">
        <v>1349.5630000000001</v>
      </c>
      <c r="I18" s="35">
        <v>306.69499999999999</v>
      </c>
      <c r="J18" s="6">
        <v>551.68899999999996</v>
      </c>
      <c r="K18" s="19">
        <v>639.995</v>
      </c>
      <c r="L18" s="6">
        <v>1040.924</v>
      </c>
      <c r="M18" s="82">
        <v>-352.91300000000001</v>
      </c>
      <c r="N18" s="23"/>
    </row>
    <row r="19" spans="1:14" x14ac:dyDescent="0.25">
      <c r="A19" s="5" t="s">
        <v>14</v>
      </c>
      <c r="B19" s="13">
        <v>8135.0550000000003</v>
      </c>
      <c r="C19" s="19">
        <v>33405.764999999999</v>
      </c>
      <c r="D19" s="11">
        <v>41443.15</v>
      </c>
      <c r="E19" s="6">
        <v>22445.596000000001</v>
      </c>
      <c r="F19" s="25">
        <v>22411.567999999999</v>
      </c>
      <c r="G19" s="6">
        <v>25399.097000000002</v>
      </c>
      <c r="H19" s="6">
        <v>27557.168000000001</v>
      </c>
      <c r="I19" s="6">
        <v>24938.874</v>
      </c>
      <c r="J19" s="19">
        <v>29721.974999999999</v>
      </c>
      <c r="K19" s="14">
        <v>43325.641000000003</v>
      </c>
      <c r="L19" s="6">
        <v>35548.165000000001</v>
      </c>
      <c r="M19" s="6">
        <v>30947.339</v>
      </c>
      <c r="N19" s="23"/>
    </row>
    <row r="20" spans="1:14" x14ac:dyDescent="0.25">
      <c r="A20" s="5" t="s">
        <v>15</v>
      </c>
      <c r="B20" s="14">
        <v>10894.822</v>
      </c>
      <c r="C20" s="6">
        <v>3636.873</v>
      </c>
      <c r="D20" s="6">
        <v>3209.3980000000001</v>
      </c>
      <c r="E20" s="6">
        <v>3695.8440000000001</v>
      </c>
      <c r="F20" s="6">
        <v>1472.885</v>
      </c>
      <c r="G20" s="6">
        <v>923.00400000000002</v>
      </c>
      <c r="H20" s="6">
        <v>2219.7629999999999</v>
      </c>
      <c r="I20" s="6">
        <v>689.26</v>
      </c>
      <c r="J20" s="6">
        <v>1035.008</v>
      </c>
      <c r="K20" s="13">
        <v>403.63400000000001</v>
      </c>
      <c r="L20" s="6">
        <v>1802.3489999999999</v>
      </c>
      <c r="M20" s="6">
        <v>999.10500000000002</v>
      </c>
      <c r="N20" s="23"/>
    </row>
    <row r="21" spans="1:14" x14ac:dyDescent="0.25">
      <c r="A21" s="26" t="s">
        <v>29</v>
      </c>
      <c r="B21" s="27">
        <v>-2759.7669999999998</v>
      </c>
      <c r="C21" s="19">
        <v>29768.892</v>
      </c>
      <c r="D21" s="12">
        <v>38233.752</v>
      </c>
      <c r="E21" s="6">
        <v>18749.752</v>
      </c>
      <c r="F21" s="6">
        <v>20938.683000000001</v>
      </c>
      <c r="G21" s="6">
        <v>24476.093000000001</v>
      </c>
      <c r="H21" s="6">
        <v>25337.404999999999</v>
      </c>
      <c r="I21" s="6">
        <v>24249.614000000001</v>
      </c>
      <c r="J21" s="19">
        <v>28686.967000000001</v>
      </c>
      <c r="K21" s="14">
        <v>42922.006999999998</v>
      </c>
      <c r="L21" s="6">
        <v>33745.815999999999</v>
      </c>
      <c r="M21" s="6">
        <v>29948.234</v>
      </c>
      <c r="N21" s="23"/>
    </row>
    <row r="22" spans="1:14" x14ac:dyDescent="0.25">
      <c r="A22" s="5" t="s">
        <v>30</v>
      </c>
      <c r="B22" s="14">
        <v>2103.826</v>
      </c>
      <c r="C22" s="6">
        <v>203.489</v>
      </c>
      <c r="D22" s="6">
        <v>262.19099999999997</v>
      </c>
      <c r="E22" s="6">
        <v>525.84699999999998</v>
      </c>
      <c r="F22" s="6">
        <v>987.11199999999997</v>
      </c>
      <c r="G22" s="6">
        <v>86.043000000000006</v>
      </c>
      <c r="H22" s="6">
        <v>234.999</v>
      </c>
      <c r="I22" s="6">
        <v>279.416</v>
      </c>
      <c r="J22" s="6">
        <v>298.92</v>
      </c>
      <c r="K22" s="6">
        <v>203.953</v>
      </c>
      <c r="L22" s="6">
        <v>1603.624</v>
      </c>
      <c r="M22" s="13">
        <v>45.180999999999997</v>
      </c>
      <c r="N22" s="23"/>
    </row>
    <row r="23" spans="1:14" s="4" customFormat="1" ht="15.75" thickBot="1" x14ac:dyDescent="0.3">
      <c r="A23" s="28" t="s">
        <v>32</v>
      </c>
      <c r="B23" s="29">
        <v>3494.246376811594</v>
      </c>
      <c r="C23" s="30">
        <v>3647.8650990099009</v>
      </c>
      <c r="D23" s="31">
        <v>3992.306354916067</v>
      </c>
      <c r="E23" s="31">
        <v>4225.2441002949854</v>
      </c>
      <c r="F23" s="31">
        <v>3949.2083333333335</v>
      </c>
      <c r="G23" s="31">
        <v>3805.8383838383838</v>
      </c>
      <c r="H23" s="31">
        <v>4737.9375</v>
      </c>
      <c r="I23" s="31">
        <v>4155.75</v>
      </c>
      <c r="J23" s="30">
        <v>5021.6425120772947</v>
      </c>
      <c r="K23" s="31">
        <v>5196.7845238095242</v>
      </c>
      <c r="L23" s="31">
        <v>5268.7658333333338</v>
      </c>
      <c r="M23" s="14">
        <v>5672.4933333333329</v>
      </c>
    </row>
    <row r="24" spans="1:14" x14ac:dyDescent="0.25">
      <c r="A24" s="99" t="s">
        <v>94</v>
      </c>
    </row>
    <row r="25" spans="1:14" s="4" customFormat="1" x14ac:dyDescent="0.25">
      <c r="A25" s="98" t="s">
        <v>74</v>
      </c>
      <c r="I25" s="7"/>
      <c r="J25" s="7"/>
    </row>
    <row r="26" spans="1:14" s="4" customFormat="1" x14ac:dyDescent="0.25">
      <c r="I26" s="7"/>
      <c r="J26" s="7"/>
    </row>
    <row r="27" spans="1:14" s="4" customFormat="1" x14ac:dyDescent="0.25"/>
  </sheetData>
  <mergeCells count="2">
    <mergeCell ref="A5:A6"/>
    <mergeCell ref="B5:M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"/>
  <sheetViews>
    <sheetView zoomScaleNormal="100" workbookViewId="0">
      <selection activeCell="N14" sqref="N14"/>
    </sheetView>
  </sheetViews>
  <sheetFormatPr defaultRowHeight="15" x14ac:dyDescent="0.25"/>
  <cols>
    <col min="1" max="1" width="58.42578125" style="16" customWidth="1"/>
    <col min="2" max="6" width="9.140625" style="16"/>
    <col min="7" max="9" width="9.28515625" style="16" customWidth="1"/>
    <col min="10" max="16384" width="9.140625" style="16"/>
  </cols>
  <sheetData>
    <row r="3" spans="1:13" x14ac:dyDescent="0.25">
      <c r="A3" s="39" t="s">
        <v>95</v>
      </c>
      <c r="B3" s="36"/>
      <c r="C3" s="36"/>
      <c r="D3" s="36"/>
      <c r="E3" s="36"/>
      <c r="F3" s="36"/>
    </row>
    <row r="4" spans="1:13" x14ac:dyDescent="0.25">
      <c r="A4" s="36"/>
      <c r="B4" s="36"/>
      <c r="C4" s="36"/>
      <c r="D4" s="36"/>
      <c r="E4" s="36"/>
      <c r="F4" s="36"/>
      <c r="L4" s="97" t="s">
        <v>85</v>
      </c>
    </row>
    <row r="5" spans="1:13" x14ac:dyDescent="0.25">
      <c r="A5" s="72" t="s">
        <v>0</v>
      </c>
      <c r="B5" s="73" t="s">
        <v>20</v>
      </c>
      <c r="C5" s="73" t="s">
        <v>21</v>
      </c>
      <c r="D5" s="73" t="s">
        <v>22</v>
      </c>
      <c r="E5" s="73" t="s">
        <v>23</v>
      </c>
      <c r="F5" s="73" t="s">
        <v>24</v>
      </c>
      <c r="G5" s="73" t="s">
        <v>25</v>
      </c>
      <c r="H5" s="73" t="s">
        <v>26</v>
      </c>
      <c r="I5" s="73" t="s">
        <v>27</v>
      </c>
      <c r="J5" s="73" t="s">
        <v>28</v>
      </c>
      <c r="K5" s="73" t="s">
        <v>18</v>
      </c>
      <c r="L5" s="73" t="s">
        <v>19</v>
      </c>
      <c r="M5" s="73" t="s">
        <v>68</v>
      </c>
    </row>
    <row r="6" spans="1:13" x14ac:dyDescent="0.25">
      <c r="A6" s="5" t="s">
        <v>6</v>
      </c>
      <c r="B6" s="6">
        <v>48921.601999999999</v>
      </c>
      <c r="C6" s="6">
        <v>75048.781000000003</v>
      </c>
      <c r="D6" s="6">
        <v>67316.979000000007</v>
      </c>
      <c r="E6" s="6">
        <v>55687.836000000003</v>
      </c>
      <c r="F6" s="6">
        <v>50707.894</v>
      </c>
      <c r="G6" s="6">
        <v>38688.379000000001</v>
      </c>
      <c r="H6" s="6">
        <v>41695.269999999997</v>
      </c>
      <c r="I6" s="6">
        <v>34469.184000000001</v>
      </c>
      <c r="J6" s="6">
        <v>39857.896999999997</v>
      </c>
      <c r="K6" s="6">
        <v>53479.040000000001</v>
      </c>
      <c r="L6" s="6">
        <v>46194.796999999999</v>
      </c>
      <c r="M6" s="6">
        <v>47119.94</v>
      </c>
    </row>
    <row r="7" spans="1:13" ht="17.25" customHeight="1" x14ac:dyDescent="0.25">
      <c r="A7" s="92" t="s">
        <v>101</v>
      </c>
      <c r="B7" s="37">
        <v>-1314.3489999999999</v>
      </c>
      <c r="C7" s="24">
        <v>1472.104</v>
      </c>
      <c r="D7" s="37">
        <v>-691.654</v>
      </c>
      <c r="E7" s="37">
        <v>-2331.8609999999999</v>
      </c>
      <c r="F7" s="37">
        <v>-21013.769</v>
      </c>
      <c r="G7" s="37">
        <v>-821.17200000000003</v>
      </c>
      <c r="H7" s="24">
        <v>1349.5630000000001</v>
      </c>
      <c r="I7" s="24">
        <v>306.69499999999999</v>
      </c>
      <c r="J7" s="24">
        <v>551.68899999999996</v>
      </c>
      <c r="K7" s="24">
        <v>639.995</v>
      </c>
      <c r="L7" s="24">
        <v>1040.924</v>
      </c>
      <c r="M7" s="37">
        <v>-352.91300000000001</v>
      </c>
    </row>
    <row r="10" spans="1:13" ht="30" customHeight="1" x14ac:dyDescent="0.25"/>
    <row r="23" spans="1:1" x14ac:dyDescent="0.25">
      <c r="A23" s="99" t="s">
        <v>99</v>
      </c>
    </row>
    <row r="24" spans="1:1" x14ac:dyDescent="0.25">
      <c r="A24" s="98" t="s">
        <v>74</v>
      </c>
    </row>
    <row r="25" spans="1:1" x14ac:dyDescent="0.25">
      <c r="A25" s="11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"/>
  <sheetViews>
    <sheetView workbookViewId="0">
      <selection activeCell="A4" sqref="A4"/>
    </sheetView>
  </sheetViews>
  <sheetFormatPr defaultRowHeight="15" x14ac:dyDescent="0.25"/>
  <cols>
    <col min="1" max="2" width="5.5703125" style="42" customWidth="1"/>
    <col min="3" max="3" width="12.140625" style="42" customWidth="1"/>
    <col min="4" max="4" width="28.85546875" style="42" customWidth="1"/>
    <col min="5" max="5" width="10.85546875" style="42" bestFit="1" customWidth="1"/>
    <col min="6" max="7" width="9.5703125" style="42" customWidth="1"/>
    <col min="8" max="11" width="9.140625" style="42"/>
    <col min="12" max="12" width="10.140625" style="42" bestFit="1" customWidth="1"/>
    <col min="13" max="16384" width="9.140625" style="42"/>
  </cols>
  <sheetData>
    <row r="3" spans="1:11" x14ac:dyDescent="0.25">
      <c r="A3" s="38" t="s">
        <v>96</v>
      </c>
      <c r="B3" s="15"/>
      <c r="D3" s="43"/>
    </row>
    <row r="4" spans="1:11" x14ac:dyDescent="0.25">
      <c r="A4" s="44"/>
      <c r="B4" s="44"/>
      <c r="E4" s="43"/>
      <c r="H4" s="97" t="s">
        <v>85</v>
      </c>
    </row>
    <row r="5" spans="1:11" ht="33.75" x14ac:dyDescent="0.25">
      <c r="A5" s="68" t="s">
        <v>76</v>
      </c>
      <c r="B5" s="68" t="s">
        <v>37</v>
      </c>
      <c r="C5" s="68" t="s">
        <v>16</v>
      </c>
      <c r="D5" s="68" t="s">
        <v>17</v>
      </c>
      <c r="E5" s="68" t="s">
        <v>5</v>
      </c>
      <c r="F5" s="68" t="s">
        <v>6</v>
      </c>
      <c r="G5" s="68" t="s">
        <v>78</v>
      </c>
      <c r="H5" s="68" t="s">
        <v>14</v>
      </c>
      <c r="I5" s="68" t="s">
        <v>15</v>
      </c>
    </row>
    <row r="6" spans="1:11" x14ac:dyDescent="0.25">
      <c r="A6" s="45" t="s">
        <v>38</v>
      </c>
      <c r="B6" s="45" t="s">
        <v>44</v>
      </c>
      <c r="C6" s="46">
        <v>97446273531</v>
      </c>
      <c r="D6" s="51" t="s">
        <v>45</v>
      </c>
      <c r="E6" s="47">
        <v>100</v>
      </c>
      <c r="F6" s="48">
        <v>46053.266000000003</v>
      </c>
      <c r="G6" s="48">
        <v>130.50700000000001</v>
      </c>
      <c r="H6" s="48">
        <v>30947.339</v>
      </c>
      <c r="I6" s="48">
        <v>999.10500000000002</v>
      </c>
      <c r="K6" s="50"/>
    </row>
    <row r="7" spans="1:11" x14ac:dyDescent="0.25">
      <c r="A7" s="45" t="s">
        <v>40</v>
      </c>
      <c r="B7" s="45" t="s">
        <v>42</v>
      </c>
      <c r="C7" s="46">
        <v>47612355351</v>
      </c>
      <c r="D7" s="51" t="s">
        <v>46</v>
      </c>
      <c r="E7" s="47">
        <v>0</v>
      </c>
      <c r="F7" s="48">
        <v>1041.903</v>
      </c>
      <c r="G7" s="49">
        <v>-320.33300000000003</v>
      </c>
      <c r="H7" s="48">
        <v>0</v>
      </c>
      <c r="I7" s="48">
        <v>0</v>
      </c>
    </row>
    <row r="8" spans="1:11" x14ac:dyDescent="0.25">
      <c r="A8" s="45" t="s">
        <v>42</v>
      </c>
      <c r="B8" s="45" t="s">
        <v>2</v>
      </c>
      <c r="C8" s="46">
        <v>29079798713</v>
      </c>
      <c r="D8" s="51" t="s">
        <v>77</v>
      </c>
      <c r="E8" s="47">
        <v>0</v>
      </c>
      <c r="F8" s="48">
        <v>24.771000000000001</v>
      </c>
      <c r="G8" s="49">
        <v>-163.08699999999999</v>
      </c>
      <c r="H8" s="48">
        <v>0</v>
      </c>
      <c r="I8" s="48">
        <v>0</v>
      </c>
    </row>
    <row r="9" spans="1:11" x14ac:dyDescent="0.25">
      <c r="A9" s="118" t="s">
        <v>43</v>
      </c>
      <c r="B9" s="118"/>
      <c r="C9" s="118"/>
      <c r="D9" s="118"/>
      <c r="E9" s="69">
        <f>SUM(E6:E8)</f>
        <v>100</v>
      </c>
      <c r="F9" s="69">
        <f t="shared" ref="F9:I9" si="0">SUM(F6:F8)</f>
        <v>47119.94</v>
      </c>
      <c r="G9" s="83">
        <f t="shared" si="0"/>
        <v>-352.91300000000001</v>
      </c>
      <c r="H9" s="69">
        <f t="shared" si="0"/>
        <v>30947.339</v>
      </c>
      <c r="I9" s="69">
        <f t="shared" si="0"/>
        <v>999.10500000000002</v>
      </c>
    </row>
    <row r="10" spans="1:11" x14ac:dyDescent="0.25">
      <c r="A10" s="98" t="s">
        <v>75</v>
      </c>
    </row>
  </sheetData>
  <sortState ref="A6:AH8">
    <sortCondition descending="1" ref="F6:F8"/>
  </sortState>
  <mergeCells count="1"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Tablica 1</vt:lpstr>
      <vt:lpstr>Tablica 1.1</vt:lpstr>
      <vt:lpstr>Grafikon 1</vt:lpstr>
      <vt:lpstr>Tablica 2</vt:lpstr>
      <vt:lpstr>Grafikon 2. i 3.</vt:lpstr>
      <vt:lpstr>Tablica 4</vt:lpstr>
      <vt:lpstr>Grafikon 4</vt:lpstr>
      <vt:lpstr>Tablica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2021-05-28T09:35:36Z</dcterms:modified>
</cp:coreProperties>
</file>