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65" windowWidth="22995" windowHeight="9315" tabRatio="916"/>
  </bookViews>
  <sheets>
    <sheet name="Tablica 1" sheetId="48" r:id="rId1"/>
    <sheet name="Grafikon 1" sheetId="46" r:id="rId2"/>
    <sheet name="Grafikon 2" sheetId="47" r:id="rId3"/>
    <sheet name="Tablica 2_Tablica 3" sheetId="49" r:id="rId4"/>
    <sheet name="Tablica 4" sheetId="50" r:id="rId5"/>
  </sheets>
  <definedNames>
    <definedName name="_ftn1" localSheetId="0">'Tablica 1'!$A$28</definedName>
    <definedName name="_ftn2" localSheetId="0">'Tablica 1'!#REF!</definedName>
    <definedName name="_ftn3" localSheetId="0">'Tablica 1'!#REF!</definedName>
    <definedName name="_ftn4" localSheetId="0">'Tablica 1'!$A$30</definedName>
    <definedName name="_ftnref1" localSheetId="0">'Tablica 1'!$L$5</definedName>
    <definedName name="_ftnref2" localSheetId="0">'Tablica 1'!$N$5</definedName>
    <definedName name="_ftnref3" localSheetId="0">'Tablica 1'!#REF!</definedName>
    <definedName name="_ftnref4" localSheetId="0">'Tablica 1'!$R$5</definedName>
    <definedName name="page\x2dtotal" localSheetId="0">#REF!</definedName>
    <definedName name="page\x2dtotal">#REF!</definedName>
    <definedName name="page\x2dtotal\x2dmaster0" localSheetId="0">#REF!</definedName>
    <definedName name="page\x2dtotal\x2dmaster0">#REF!</definedName>
    <definedName name="PODACI" localSheetId="0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T26" i="48" l="1"/>
  <c r="E16" i="49" l="1"/>
  <c r="E18" i="49" s="1"/>
  <c r="T25" i="48"/>
  <c r="T23" i="48"/>
  <c r="T22" i="48"/>
  <c r="T21" i="48"/>
  <c r="T17" i="48"/>
  <c r="T18" i="48"/>
  <c r="T19" i="48"/>
  <c r="T20" i="48"/>
  <c r="T16" i="48"/>
  <c r="T14" i="48"/>
  <c r="T13" i="48"/>
  <c r="T11" i="48"/>
  <c r="T7" i="48"/>
  <c r="T8" i="48"/>
  <c r="T6" i="48"/>
  <c r="S15" i="48"/>
  <c r="R15" i="48"/>
  <c r="Q15" i="48"/>
  <c r="S12" i="48"/>
  <c r="R12" i="48"/>
  <c r="Q12" i="48"/>
  <c r="P12" i="48"/>
  <c r="O12" i="48"/>
  <c r="N12" i="48"/>
  <c r="M12" i="48"/>
  <c r="L12" i="48"/>
  <c r="K12" i="48"/>
  <c r="J12" i="48"/>
  <c r="I12" i="48"/>
  <c r="H12" i="48"/>
  <c r="G12" i="48"/>
  <c r="F12" i="48"/>
  <c r="E12" i="48"/>
  <c r="D12" i="48"/>
  <c r="C12" i="48"/>
  <c r="B12" i="48"/>
  <c r="S10" i="48"/>
  <c r="S9" i="48"/>
  <c r="R9" i="48"/>
  <c r="K16" i="49" l="1"/>
  <c r="K18" i="49" s="1"/>
  <c r="B10" i="48" l="1"/>
  <c r="B15" i="48"/>
  <c r="F16" i="50" l="1"/>
  <c r="F18" i="50" s="1"/>
  <c r="C15" i="48" l="1"/>
  <c r="D15" i="48"/>
  <c r="E15" i="48"/>
  <c r="F15" i="48"/>
  <c r="G15" i="48"/>
  <c r="H15" i="48"/>
  <c r="P15" i="48"/>
  <c r="O15" i="48"/>
  <c r="N15" i="48"/>
  <c r="M15" i="48"/>
  <c r="L15" i="48"/>
  <c r="K15" i="48"/>
  <c r="J15" i="48"/>
  <c r="I15" i="48"/>
  <c r="D10" i="48"/>
  <c r="D9" i="48"/>
  <c r="C10" i="48"/>
  <c r="C9" i="48"/>
  <c r="E10" i="48"/>
  <c r="F10" i="48"/>
  <c r="G10" i="48"/>
  <c r="H10" i="48"/>
  <c r="E9" i="48"/>
  <c r="F9" i="48"/>
  <c r="G9" i="48"/>
  <c r="H9" i="48"/>
  <c r="I10" i="48"/>
  <c r="I9" i="48"/>
  <c r="J10" i="48"/>
  <c r="K10" i="48"/>
  <c r="L10" i="48"/>
  <c r="M10" i="48"/>
  <c r="N10" i="48"/>
  <c r="O10" i="48"/>
  <c r="P10" i="48"/>
  <c r="Q10" i="48"/>
  <c r="R10" i="48"/>
  <c r="J9" i="48"/>
  <c r="K9" i="48"/>
  <c r="L9" i="48"/>
  <c r="M9" i="48"/>
  <c r="N9" i="48"/>
  <c r="O9" i="48"/>
  <c r="P9" i="48"/>
  <c r="Q9" i="48"/>
</calcChain>
</file>

<file path=xl/sharedStrings.xml><?xml version="1.0" encoding="utf-8"?>
<sst xmlns="http://schemas.openxmlformats.org/spreadsheetml/2006/main" count="238" uniqueCount="115">
  <si>
    <t>Opis</t>
  </si>
  <si>
    <t>2012.</t>
  </si>
  <si>
    <t>2013.</t>
  </si>
  <si>
    <t>2008.</t>
  </si>
  <si>
    <t>2009.</t>
  </si>
  <si>
    <t>2010.</t>
  </si>
  <si>
    <t>2011.</t>
  </si>
  <si>
    <t>2014.</t>
  </si>
  <si>
    <t>Broj zaposlenih</t>
  </si>
  <si>
    <t>Broj poduzetnika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</si>
  <si>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</si>
  <si>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</si>
  <si>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</si>
  <si>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</si>
  <si>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</si>
  <si>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</si>
  <si>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</si>
  <si>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Izvoz</t>
  </si>
  <si>
    <t>Uvoz</t>
  </si>
  <si>
    <t>Trgovinski saldo</t>
  </si>
  <si>
    <t>2015.</t>
  </si>
  <si>
    <t>2016.</t>
  </si>
  <si>
    <t>2017.</t>
  </si>
  <si>
    <t>2018.</t>
  </si>
  <si>
    <t>2003.</t>
  </si>
  <si>
    <t>2004.</t>
  </si>
  <si>
    <t>2005.</t>
  </si>
  <si>
    <t>2006.</t>
  </si>
  <si>
    <t>2007.</t>
  </si>
  <si>
    <t>- poslovali s dobiti</t>
  </si>
  <si>
    <t>- poslovali s gubitkom</t>
  </si>
  <si>
    <r>
      <t xml:space="preserve">- </t>
    </r>
    <r>
      <rPr>
        <i/>
        <sz val="8.5"/>
        <color rgb="FF17365D"/>
        <rFont val="Arial"/>
        <family val="2"/>
        <charset val="238"/>
      </rPr>
      <t>udio poduzetnika s dobiti</t>
    </r>
  </si>
  <si>
    <r>
      <t xml:space="preserve">- </t>
    </r>
    <r>
      <rPr>
        <i/>
        <sz val="8.5"/>
        <color rgb="FF17365D"/>
        <rFont val="Arial"/>
        <family val="2"/>
        <charset val="238"/>
      </rPr>
      <t>udio poduzetnika s gubitkom</t>
    </r>
  </si>
  <si>
    <t>Prihodi/rashodi, u %</t>
  </si>
  <si>
    <t>Konsolid. financ. rezultat</t>
  </si>
  <si>
    <t>Prosječan broj zaposlenih po pod.</t>
  </si>
  <si>
    <t>Prosječna mjesečna neto plaća zap.</t>
  </si>
  <si>
    <t>*Serija podataka u grafikonu za sve godine prikazana je iz godišnjeg financijskog izvještaja iz kolone tekuće godine.</t>
  </si>
  <si>
    <t>(iznosi u milijunima kuna)</t>
  </si>
  <si>
    <t>Rang</t>
  </si>
  <si>
    <t>OIB</t>
  </si>
  <si>
    <t>Naziv</t>
  </si>
  <si>
    <t>Sjedište</t>
  </si>
  <si>
    <t>Vlasništvo</t>
  </si>
  <si>
    <t>1.</t>
  </si>
  <si>
    <t>Zagreb</t>
  </si>
  <si>
    <t>Mješovito</t>
  </si>
  <si>
    <t>2.</t>
  </si>
  <si>
    <t>KONZUM d.d.</t>
  </si>
  <si>
    <t>Privatno</t>
  </si>
  <si>
    <t>3.</t>
  </si>
  <si>
    <t>Državno</t>
  </si>
  <si>
    <t>4.</t>
  </si>
  <si>
    <t>Vukovar</t>
  </si>
  <si>
    <t>5.</t>
  </si>
  <si>
    <t>6.</t>
  </si>
  <si>
    <t>PETROL d.o.o.</t>
  </si>
  <si>
    <t>7.</t>
  </si>
  <si>
    <t>00865396224</t>
  </si>
  <si>
    <t>CRODUX DERIVATI DVA d.o.o.</t>
  </si>
  <si>
    <t>8.</t>
  </si>
  <si>
    <t>LIDL HRVATSKA d.o.o. k.d.</t>
  </si>
  <si>
    <t>Velika Gorica</t>
  </si>
  <si>
    <t>9.</t>
  </si>
  <si>
    <t>10.</t>
  </si>
  <si>
    <t>Ukupno 10 najvećih poduzetnika po ukupnom prihodu</t>
  </si>
  <si>
    <t>09518585079</t>
  </si>
  <si>
    <t>SUPER SPORT d.o.o.</t>
  </si>
  <si>
    <t>HEP d.d.</t>
  </si>
  <si>
    <t>Ukupna dobit razdoblja prvih 10 poduzetnika</t>
  </si>
  <si>
    <t>Investicije u novu dugotrajnu imovinu²</t>
  </si>
  <si>
    <t>Izvor: Fina, Registar godišnjih financijskih izvještaja</t>
  </si>
  <si>
    <t>2002.</t>
  </si>
  <si>
    <t>(iznosi u tisućama kuna)</t>
  </si>
  <si>
    <t>HT - Hrvatske telekomunikacije d.d. (sada Hrvatski Telekom d.d.)</t>
  </si>
  <si>
    <t>Pliva d.d. (sada PLIVA HRVATSKA d.o.o.)</t>
  </si>
  <si>
    <t>05532178397</t>
  </si>
  <si>
    <t>Split</t>
  </si>
  <si>
    <t>00000000000</t>
  </si>
  <si>
    <t>HŽ HRVATSKE ŽELJEZNICE d.o.o. (brisane 6.3.2007.)</t>
  </si>
  <si>
    <t>VIPnet d.o.o.</t>
  </si>
  <si>
    <t>Varaždin</t>
  </si>
  <si>
    <t xml:space="preserve">Tvornica duhana Rovinj d.d. (sada ADRIS GRUPA d. d.) </t>
  </si>
  <si>
    <t>Rovinj</t>
  </si>
  <si>
    <t>(iznosi u milijunima kn)</t>
  </si>
  <si>
    <r>
      <rPr>
        <sz val="8"/>
        <color rgb="FF244061"/>
        <rFont val="Calibri"/>
        <family val="2"/>
        <charset val="238"/>
      </rPr>
      <t>²</t>
    </r>
    <r>
      <rPr>
        <sz val="8"/>
        <color rgb="FF244061"/>
        <rFont val="Arial"/>
        <family val="2"/>
        <charset val="238"/>
      </rPr>
      <t xml:space="preserve"> Pozicija iz GFI-a (iz obrazaca do 2016.) - "Investicije u novu dugotrajnu imovinu" istovjetna je poziciji "Bruto investicije samo u novu dugotrajnu imovinu" u obrascima GFI-a 2016. - 2019.</t>
    </r>
  </si>
  <si>
    <t>Izvor: Fina, Registar godišnjih financijskih izvještaja, obrada GFI-a za 2002. - 2019. godinu</t>
  </si>
  <si>
    <r>
      <t xml:space="preserve">Tablica 1. Broj poduzetnika i zaposlenih te osnovni financijski rezultati poduzetnika RH, 2002.-2019. godine¹ </t>
    </r>
    <r>
      <rPr>
        <sz val="9"/>
        <color rgb="FF17365D"/>
        <rFont val="Arial"/>
        <family val="2"/>
        <charset val="238"/>
      </rPr>
      <t>(iznosi u milijunima kuna, prosječne plaće u kunama)</t>
    </r>
  </si>
  <si>
    <t>2019.</t>
  </si>
  <si>
    <t>Indeks 2019./02.</t>
  </si>
  <si>
    <t>-</t>
  </si>
  <si>
    <t>Grafikon 1. Kretanje ukupnih prihoda i rashoda poduzetnika Hrvatske, 2002. – 2019. godine*</t>
  </si>
  <si>
    <t>Grafikon 2. Kretanje dobiti i gubitka razdoblja poduzetnika Hrvatske u razdoblju od 2002. – 2019. godine*</t>
  </si>
  <si>
    <t>INA d.d.</t>
  </si>
  <si>
    <t>PRVO PLINARSKO DRUŠTVO d.o.o.</t>
  </si>
  <si>
    <t>PLIVA HRVATSKA d.o.o.</t>
  </si>
  <si>
    <t>HRVATSKE AUTOCESTE d.o.o.</t>
  </si>
  <si>
    <t>Buići</t>
  </si>
  <si>
    <t>JADRANSKI NAFTOVOD d.d.</t>
  </si>
  <si>
    <t>Ukupna dobit razdoblja 136.260 poduzetnika u RH</t>
  </si>
  <si>
    <t>¹ Serija podataka u tablici za sve godine prikazana je iz godišnjeg financijskog izvještaja iz kolone tekuće godine. Obveznici su prve izvještaje dostavili 2003. godine, koji su se odnosili na 2002. godinu.</t>
  </si>
  <si>
    <r>
      <t xml:space="preserve">Tablica 4. Rang lista prvih 10 poduzetnika po </t>
    </r>
    <r>
      <rPr>
        <b/>
        <u/>
        <sz val="9"/>
        <color rgb="FF17365D"/>
        <rFont val="Arial"/>
        <family val="2"/>
        <charset val="238"/>
      </rPr>
      <t>dobiti razdoblja</t>
    </r>
    <r>
      <rPr>
        <b/>
        <sz val="9"/>
        <color rgb="FF17365D"/>
        <rFont val="Arial"/>
        <family val="2"/>
        <charset val="238"/>
      </rPr>
      <t xml:space="preserve"> u 2019. godini </t>
    </r>
  </si>
  <si>
    <t>BRODOSPLIT-BRODOGRADILIŠTE d.o.o. (brisano 24.1.2014.)</t>
  </si>
  <si>
    <t xml:space="preserve">VINDIJA d.d. </t>
  </si>
  <si>
    <t>Ukupni prihodi 63.561 poduzetnika u RH</t>
  </si>
  <si>
    <t>Ukupni prihodi 136.260 poduzetnika u RH</t>
  </si>
  <si>
    <t>Udio 10 najvećih poduzetnika u ukupnim prihodima poduzetnika u RH</t>
  </si>
  <si>
    <r>
      <t xml:space="preserve">Tablica 2. Rang lista prvih 10 poduzetnika Hrvatske po </t>
    </r>
    <r>
      <rPr>
        <b/>
        <u/>
        <sz val="9"/>
        <color rgb="FF17365D"/>
        <rFont val="Arial"/>
        <family val="2"/>
        <charset val="238"/>
      </rPr>
      <t>ukupnim prihodima</t>
    </r>
    <r>
      <rPr>
        <b/>
        <sz val="9"/>
        <color rgb="FF17365D"/>
        <rFont val="Arial"/>
        <family val="2"/>
        <charset val="238"/>
      </rPr>
      <t xml:space="preserve"> u 2019. godini </t>
    </r>
  </si>
  <si>
    <r>
      <t xml:space="preserve">Tablica 3. Rang lista prvih 10 poduzetnika RH po </t>
    </r>
    <r>
      <rPr>
        <b/>
        <u/>
        <sz val="9"/>
        <color theme="4" tint="-0.499984740745262"/>
        <rFont val="Arial"/>
        <family val="2"/>
        <charset val="238"/>
      </rPr>
      <t>ukupnim prihodima</t>
    </r>
    <r>
      <rPr>
        <b/>
        <sz val="9"/>
        <color theme="4" tint="-0.499984740745262"/>
        <rFont val="Arial"/>
        <family val="2"/>
        <charset val="238"/>
      </rPr>
      <t xml:space="preserve"> u 2002. godini</t>
    </r>
  </si>
  <si>
    <t>KONZUM plus d.o.o.</t>
  </si>
  <si>
    <t>Hrvatski Telekom d.d.</t>
  </si>
  <si>
    <t>SPAR Hrvatska d.o.o.</t>
  </si>
  <si>
    <t>HEP-Proizvodnja d.o.o.</t>
  </si>
  <si>
    <t>Valamar Riviera d.d.</t>
  </si>
  <si>
    <t>Udio TOP 10 poduzetnika po dobiti razdoblja u dobiti razdoblja poduzetnika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</si>
</sst>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#,##0.0"/>
  </numFmts>
  <fonts count="46" x14ac:knownFonts="1">
    <font>
      <sz val="11"/>
      <color theme="1"/>
      <name val="Calibri"/>
      <family val="2"/>
      <charset val="238"/>
      <scheme val="minor"/>
    </font>
    <font>
      <sz val="9"/>
      <color rgb="FF17365D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rgb="FF17365D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56"/>
      <name val="Arial"/>
      <family val="2"/>
      <charset val="238"/>
    </font>
    <font>
      <sz val="8"/>
      <color rgb="FF244061"/>
      <name val="Arial"/>
      <family val="2"/>
      <charset val="238"/>
    </font>
    <font>
      <sz val="8"/>
      <color rgb="FF244061"/>
      <name val="Calibri"/>
      <family val="2"/>
      <charset val="238"/>
    </font>
    <font>
      <i/>
      <sz val="8"/>
      <color rgb="FF244061"/>
      <name val="Arial"/>
      <family val="2"/>
      <charset val="238"/>
    </font>
    <font>
      <sz val="10"/>
      <name val="MS Sans Serif"/>
      <family val="2"/>
      <charset val="238"/>
    </font>
    <font>
      <b/>
      <sz val="9"/>
      <color indexed="9"/>
      <name val="Arial"/>
      <family val="2"/>
      <charset val="238"/>
    </font>
    <font>
      <sz val="11"/>
      <color theme="1"/>
      <name val="Calibri"/>
      <family val="2"/>
      <scheme val="minor"/>
    </font>
    <font>
      <sz val="9"/>
      <color theme="4" tint="-0.499984740745262"/>
      <name val="Arial"/>
      <family val="2"/>
      <charset val="238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scheme val="minor"/>
    </font>
    <font>
      <sz val="10"/>
      <name val="MS Sans Serif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.5"/>
      <color rgb="FF17365D"/>
      <name val="Arial"/>
      <family val="2"/>
      <charset val="238"/>
    </font>
    <font>
      <i/>
      <sz val="8.5"/>
      <color rgb="FF17365D"/>
      <name val="Arial"/>
      <family val="2"/>
      <charset val="238"/>
    </font>
    <font>
      <sz val="8.5"/>
      <color rgb="FF244061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Calibri"/>
      <family val="2"/>
      <charset val="238"/>
    </font>
    <font>
      <sz val="9"/>
      <color rgb="FF244061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indexed="56"/>
      <name val="Arial"/>
      <family val="2"/>
      <charset val="238"/>
    </font>
    <font>
      <sz val="8"/>
      <color rgb="FF17365D"/>
      <name val="Arial"/>
      <family val="2"/>
      <charset val="238"/>
    </font>
    <font>
      <b/>
      <sz val="9"/>
      <color rgb="FF244061"/>
      <name val="Arial"/>
      <family val="2"/>
      <charset val="238"/>
    </font>
    <font>
      <sz val="9"/>
      <color rgb="FF16365C"/>
      <name val="Arial"/>
      <family val="2"/>
      <charset val="238"/>
    </font>
    <font>
      <i/>
      <sz val="10"/>
      <color rgb="FF17365D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3366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8.5"/>
      <color indexed="9"/>
      <name val="Arial"/>
      <family val="2"/>
      <charset val="238"/>
    </font>
    <font>
      <sz val="8"/>
      <color theme="3" tint="-0.499984740745262"/>
      <name val="Arial"/>
      <family val="2"/>
      <charset val="238"/>
    </font>
    <font>
      <sz val="9"/>
      <color theme="3" tint="-0.499984740745262"/>
      <name val="Arial"/>
      <family val="2"/>
      <charset val="238"/>
    </font>
    <font>
      <b/>
      <u/>
      <sz val="9"/>
      <color rgb="FF17365D"/>
      <name val="Arial"/>
      <family val="2"/>
      <charset val="238"/>
    </font>
    <font>
      <b/>
      <u/>
      <sz val="9"/>
      <color theme="4" tint="-0.49998474074526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0"/>
      </patternFill>
    </fill>
  </fills>
  <borders count="13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7">
    <xf numFmtId="0" fontId="0" fillId="0" borderId="0"/>
    <xf numFmtId="0" fontId="4" fillId="0" borderId="0"/>
    <xf numFmtId="0" fontId="5" fillId="0" borderId="0"/>
    <xf numFmtId="0" fontId="4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14" fillId="0" borderId="0"/>
    <xf numFmtId="0" fontId="5" fillId="0" borderId="0"/>
    <xf numFmtId="0" fontId="16" fillId="0" borderId="0"/>
    <xf numFmtId="0" fontId="17" fillId="0" borderId="0" applyNumberFormat="0" applyFill="0" applyBorder="0" applyAlignment="0" applyProtection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19" fillId="0" borderId="0" applyNumberFormat="0" applyFill="0" applyBorder="0" applyAlignment="0" applyProtection="0"/>
    <xf numFmtId="0" fontId="5" fillId="0" borderId="0"/>
    <xf numFmtId="0" fontId="23" fillId="0" borderId="0"/>
    <xf numFmtId="0" fontId="12" fillId="0" borderId="0"/>
    <xf numFmtId="0" fontId="7" fillId="0" borderId="0"/>
    <xf numFmtId="0" fontId="12" fillId="0" borderId="0"/>
  </cellStyleXfs>
  <cellXfs count="104">
    <xf numFmtId="0" fontId="0" fillId="0" borderId="0" xfId="0"/>
    <xf numFmtId="0" fontId="0" fillId="0" borderId="0" xfId="0"/>
    <xf numFmtId="0" fontId="9" fillId="0" borderId="0" xfId="0" applyFont="1" applyAlignment="1">
      <alignment horizontal="left" vertical="center"/>
    </xf>
    <xf numFmtId="164" fontId="0" fillId="0" borderId="0" xfId="0" applyNumberFormat="1"/>
    <xf numFmtId="0" fontId="6" fillId="0" borderId="0" xfId="0" applyFont="1" applyAlignment="1">
      <alignment vertical="center"/>
    </xf>
    <xf numFmtId="3" fontId="0" fillId="0" borderId="0" xfId="0" applyNumberFormat="1"/>
    <xf numFmtId="0" fontId="19" fillId="0" borderId="0" xfId="21" applyAlignment="1">
      <alignment horizontal="justify" vertical="center"/>
    </xf>
    <xf numFmtId="0" fontId="24" fillId="0" borderId="0" xfId="17" applyFont="1"/>
    <xf numFmtId="164" fontId="24" fillId="0" borderId="0" xfId="17" applyNumberFormat="1" applyFont="1"/>
    <xf numFmtId="3" fontId="24" fillId="0" borderId="0" xfId="17" applyNumberFormat="1" applyFont="1"/>
    <xf numFmtId="0" fontId="6" fillId="0" borderId="0" xfId="0" applyFont="1" applyAlignment="1">
      <alignment horizontal="left" vertical="center"/>
    </xf>
    <xf numFmtId="3" fontId="27" fillId="3" borderId="4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 indent="8"/>
    </xf>
    <xf numFmtId="0" fontId="28" fillId="0" borderId="0" xfId="0" applyFont="1" applyAlignment="1">
      <alignment horizontal="left" vertical="center" indent="8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/>
    <xf numFmtId="0" fontId="11" fillId="0" borderId="0" xfId="0" applyFont="1" applyAlignment="1">
      <alignment vertical="center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Fill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/>
    </xf>
    <xf numFmtId="164" fontId="1" fillId="0" borderId="5" xfId="0" applyNumberFormat="1" applyFont="1" applyFill="1" applyBorder="1" applyAlignment="1">
      <alignment horizontal="right" vertical="center" wrapText="1"/>
    </xf>
    <xf numFmtId="3" fontId="26" fillId="0" borderId="5" xfId="0" applyNumberFormat="1" applyFont="1" applyFill="1" applyBorder="1" applyAlignment="1">
      <alignment horizontal="righ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3" fontId="26" fillId="0" borderId="5" xfId="0" applyNumberFormat="1" applyFont="1" applyBorder="1" applyAlignment="1">
      <alignment horizontal="right" vertical="center" wrapText="1"/>
    </xf>
    <xf numFmtId="3" fontId="1" fillId="0" borderId="5" xfId="0" applyNumberFormat="1" applyFont="1" applyBorder="1" applyAlignment="1">
      <alignment vertical="center" wrapText="1"/>
    </xf>
    <xf numFmtId="3" fontId="6" fillId="4" borderId="5" xfId="0" applyNumberFormat="1" applyFont="1" applyFill="1" applyBorder="1" applyAlignment="1">
      <alignment horizontal="right" vertical="center" wrapText="1"/>
    </xf>
    <xf numFmtId="3" fontId="32" fillId="4" borderId="5" xfId="0" applyNumberFormat="1" applyFont="1" applyFill="1" applyBorder="1" applyAlignment="1">
      <alignment horizontal="right" vertical="center" wrapText="1"/>
    </xf>
    <xf numFmtId="3" fontId="33" fillId="4" borderId="5" xfId="0" applyNumberFormat="1" applyFont="1" applyFill="1" applyBorder="1" applyAlignment="1">
      <alignment horizontal="right" vertical="center" wrapText="1"/>
    </xf>
    <xf numFmtId="3" fontId="25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6" fillId="4" borderId="5" xfId="0" applyFont="1" applyFill="1" applyBorder="1" applyAlignment="1">
      <alignment horizontal="left" vertical="center" wrapText="1"/>
    </xf>
    <xf numFmtId="3" fontId="29" fillId="4" borderId="5" xfId="0" applyNumberFormat="1" applyFont="1" applyFill="1" applyBorder="1" applyAlignment="1">
      <alignment horizontal="right" vertical="center" wrapText="1"/>
    </xf>
    <xf numFmtId="3" fontId="25" fillId="0" borderId="5" xfId="0" applyNumberFormat="1" applyFont="1" applyBorder="1" applyAlignment="1">
      <alignment vertical="center" wrapText="1"/>
    </xf>
    <xf numFmtId="0" fontId="36" fillId="0" borderId="0" xfId="17" applyFont="1"/>
    <xf numFmtId="0" fontId="37" fillId="0" borderId="0" xfId="17" applyFont="1"/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3" fontId="38" fillId="3" borderId="3" xfId="0" applyNumberFormat="1" applyFont="1" applyFill="1" applyBorder="1" applyAlignment="1">
      <alignment horizontal="right" vertical="center"/>
    </xf>
    <xf numFmtId="165" fontId="38" fillId="3" borderId="4" xfId="0" applyNumberFormat="1" applyFont="1" applyFill="1" applyBorder="1" applyAlignment="1">
      <alignment horizontal="right" vertical="center"/>
    </xf>
    <xf numFmtId="3" fontId="38" fillId="3" borderId="4" xfId="0" applyNumberFormat="1" applyFont="1" applyFill="1" applyBorder="1" applyAlignment="1">
      <alignment horizontal="right" vertical="center" wrapText="1"/>
    </xf>
    <xf numFmtId="0" fontId="43" fillId="0" borderId="0" xfId="0" applyFont="1"/>
    <xf numFmtId="0" fontId="0" fillId="0" borderId="0" xfId="0" applyAlignment="1"/>
    <xf numFmtId="0" fontId="35" fillId="2" borderId="7" xfId="0" applyFont="1" applyFill="1" applyBorder="1" applyAlignment="1">
      <alignment horizontal="center" vertical="center" wrapText="1"/>
    </xf>
    <xf numFmtId="164" fontId="25" fillId="0" borderId="5" xfId="0" applyNumberFormat="1" applyFont="1" applyBorder="1" applyAlignment="1">
      <alignment horizontal="right" vertical="center" wrapText="1"/>
    </xf>
    <xf numFmtId="166" fontId="15" fillId="0" borderId="5" xfId="0" applyNumberFormat="1" applyFont="1" applyBorder="1" applyAlignment="1">
      <alignment vertical="center"/>
    </xf>
    <xf numFmtId="166" fontId="15" fillId="0" borderId="5" xfId="0" applyNumberFormat="1" applyFont="1" applyBorder="1" applyAlignment="1">
      <alignment horizontal="right" vertical="center"/>
    </xf>
    <xf numFmtId="166" fontId="38" fillId="4" borderId="5" xfId="0" applyNumberFormat="1" applyFont="1" applyFill="1" applyBorder="1" applyAlignment="1">
      <alignment vertical="center"/>
    </xf>
    <xf numFmtId="0" fontId="13" fillId="2" borderId="2" xfId="17" applyFont="1" applyFill="1" applyBorder="1" applyAlignment="1">
      <alignment horizontal="center" vertical="center"/>
    </xf>
    <xf numFmtId="0" fontId="13" fillId="2" borderId="2" xfId="17" applyFont="1" applyFill="1" applyBorder="1" applyAlignment="1">
      <alignment horizontal="center" vertical="center" wrapText="1"/>
    </xf>
    <xf numFmtId="0" fontId="8" fillId="0" borderId="12" xfId="17" applyFont="1" applyBorder="1" applyAlignment="1">
      <alignment vertical="center"/>
    </xf>
    <xf numFmtId="3" fontId="25" fillId="0" borderId="12" xfId="0" applyNumberFormat="1" applyFont="1" applyBorder="1" applyAlignment="1">
      <alignment horizontal="right" vertical="center" wrapText="1"/>
    </xf>
    <xf numFmtId="3" fontId="8" fillId="0" borderId="12" xfId="17" applyNumberFormat="1" applyFont="1" applyBorder="1" applyAlignment="1">
      <alignment horizontal="right" vertical="center"/>
    </xf>
    <xf numFmtId="3" fontId="8" fillId="0" borderId="12" xfId="17" applyNumberFormat="1" applyFont="1" applyBorder="1" applyAlignment="1">
      <alignment horizontal="right" vertical="center" wrapText="1"/>
    </xf>
    <xf numFmtId="0" fontId="13" fillId="2" borderId="2" xfId="23" applyFont="1" applyFill="1" applyBorder="1" applyAlignment="1">
      <alignment horizontal="center" vertical="center" wrapText="1"/>
    </xf>
    <xf numFmtId="0" fontId="8" fillId="0" borderId="12" xfId="23" applyFont="1" applyBorder="1" applyAlignment="1">
      <alignment horizontal="justify" vertical="center" wrapText="1"/>
    </xf>
    <xf numFmtId="3" fontId="8" fillId="0" borderId="12" xfId="23" applyNumberFormat="1" applyFont="1" applyBorder="1" applyAlignment="1">
      <alignment horizontal="right" vertical="center" wrapText="1"/>
    </xf>
    <xf numFmtId="3" fontId="2" fillId="0" borderId="12" xfId="23" applyNumberFormat="1" applyFont="1" applyBorder="1" applyAlignment="1">
      <alignment horizontal="right" vertical="center" wrapText="1"/>
    </xf>
    <xf numFmtId="3" fontId="15" fillId="0" borderId="12" xfId="0" applyNumberFormat="1" applyFont="1" applyBorder="1" applyAlignment="1">
      <alignment horizontal="right" vertical="center"/>
    </xf>
    <xf numFmtId="0" fontId="30" fillId="0" borderId="12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justify" vertical="center" wrapText="1"/>
    </xf>
    <xf numFmtId="3" fontId="26" fillId="0" borderId="12" xfId="0" applyNumberFormat="1" applyFont="1" applyBorder="1" applyAlignment="1">
      <alignment horizontal="right" vertical="center" wrapText="1"/>
    </xf>
    <xf numFmtId="0" fontId="26" fillId="0" borderId="12" xfId="0" applyFont="1" applyBorder="1" applyAlignment="1">
      <alignment horizontal="center" vertical="center" wrapText="1"/>
    </xf>
    <xf numFmtId="49" fontId="26" fillId="0" borderId="12" xfId="0" applyNumberFormat="1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0" fontId="13" fillId="5" borderId="6" xfId="25" applyFont="1" applyFill="1" applyBorder="1" applyAlignment="1">
      <alignment horizontal="center" vertical="center" wrapText="1" shrinkToFit="1"/>
    </xf>
    <xf numFmtId="0" fontId="41" fillId="5" borderId="6" xfId="25" applyFont="1" applyFill="1" applyBorder="1" applyAlignment="1">
      <alignment horizontal="center" vertical="center" wrapText="1" shrinkToFit="1"/>
    </xf>
    <xf numFmtId="0" fontId="26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3" fontId="29" fillId="3" borderId="3" xfId="0" applyNumberFormat="1" applyFont="1" applyFill="1" applyBorder="1" applyAlignment="1">
      <alignment horizontal="right" vertical="center" wrapText="1"/>
    </xf>
    <xf numFmtId="3" fontId="29" fillId="3" borderId="4" xfId="0" applyNumberFormat="1" applyFont="1" applyFill="1" applyBorder="1" applyAlignment="1">
      <alignment horizontal="right" vertical="center" wrapText="1"/>
    </xf>
    <xf numFmtId="165" fontId="29" fillId="3" borderId="4" xfId="0" applyNumberFormat="1" applyFont="1" applyFill="1" applyBorder="1" applyAlignment="1">
      <alignment horizontal="right" vertical="center" wrapText="1"/>
    </xf>
    <xf numFmtId="0" fontId="25" fillId="0" borderId="12" xfId="0" applyFont="1" applyBorder="1" applyAlignment="1">
      <alignment horizontal="left" vertical="center" wrapText="1"/>
    </xf>
    <xf numFmtId="0" fontId="25" fillId="0" borderId="12" xfId="0" quotePrefix="1" applyFont="1" applyBorder="1" applyAlignment="1">
      <alignment horizontal="center" vertical="center" wrapText="1"/>
    </xf>
    <xf numFmtId="166" fontId="0" fillId="0" borderId="0" xfId="0" applyNumberFormat="1"/>
    <xf numFmtId="164" fontId="25" fillId="0" borderId="1" xfId="0" applyNumberFormat="1" applyFont="1" applyBorder="1" applyAlignment="1">
      <alignment horizontal="left" vertical="center"/>
    </xf>
    <xf numFmtId="0" fontId="11" fillId="0" borderId="0" xfId="0" applyFont="1" applyAlignment="1">
      <alignment horizontal="justify" vertical="center"/>
    </xf>
    <xf numFmtId="0" fontId="0" fillId="0" borderId="0" xfId="0" applyAlignment="1"/>
    <xf numFmtId="0" fontId="29" fillId="3" borderId="3" xfId="0" applyFont="1" applyFill="1" applyBorder="1" applyAlignment="1">
      <alignment horizontal="left" vertical="center" wrapText="1"/>
    </xf>
    <xf numFmtId="0" fontId="38" fillId="3" borderId="7" xfId="0" applyFont="1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29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3" fontId="25" fillId="3" borderId="4" xfId="0" applyNumberFormat="1" applyFont="1" applyFill="1" applyBorder="1" applyAlignment="1">
      <alignment horizontal="right" vertical="center" wrapText="1"/>
    </xf>
    <xf numFmtId="3" fontId="1" fillId="3" borderId="4" xfId="0" applyNumberFormat="1" applyFont="1" applyFill="1" applyBorder="1" applyAlignment="1">
      <alignment horizontal="right" vertical="center" wrapText="1"/>
    </xf>
    <xf numFmtId="3" fontId="1" fillId="3" borderId="7" xfId="0" applyNumberFormat="1" applyFont="1" applyFill="1" applyBorder="1" applyAlignment="1">
      <alignment horizontal="right" vertical="center" wrapText="1"/>
    </xf>
    <xf numFmtId="166" fontId="15" fillId="3" borderId="4" xfId="0" applyNumberFormat="1" applyFont="1" applyFill="1" applyBorder="1" applyAlignment="1">
      <alignment vertical="center"/>
    </xf>
    <xf numFmtId="0" fontId="31" fillId="3" borderId="4" xfId="0" applyFont="1" applyFill="1" applyBorder="1" applyAlignment="1">
      <alignment horizontal="left" vertical="center" wrapText="1"/>
    </xf>
    <xf numFmtId="3" fontId="26" fillId="3" borderId="4" xfId="0" applyNumberFormat="1" applyFont="1" applyFill="1" applyBorder="1" applyAlignment="1">
      <alignment horizontal="right" vertical="center" wrapText="1"/>
    </xf>
    <xf numFmtId="3" fontId="26" fillId="3" borderId="7" xfId="0" applyNumberFormat="1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left" vertical="center" wrapText="1"/>
    </xf>
    <xf numFmtId="165" fontId="22" fillId="3" borderId="4" xfId="0" applyNumberFormat="1" applyFont="1" applyFill="1" applyBorder="1" applyAlignment="1">
      <alignment horizontal="right" vertical="center" wrapText="1"/>
    </xf>
    <xf numFmtId="165" fontId="22" fillId="3" borderId="2" xfId="0" applyNumberFormat="1" applyFont="1" applyFill="1" applyBorder="1" applyAlignment="1">
      <alignment horizontal="right" vertical="center" wrapText="1"/>
    </xf>
    <xf numFmtId="165" fontId="22" fillId="3" borderId="7" xfId="0" applyNumberFormat="1" applyFont="1" applyFill="1" applyBorder="1" applyAlignment="1">
      <alignment horizontal="right" vertical="center" wrapText="1"/>
    </xf>
    <xf numFmtId="166" fontId="15" fillId="3" borderId="4" xfId="0" applyNumberFormat="1" applyFont="1" applyFill="1" applyBorder="1" applyAlignment="1">
      <alignment horizontal="right" vertical="center"/>
    </xf>
    <xf numFmtId="0" fontId="20" fillId="3" borderId="2" xfId="0" applyFont="1" applyFill="1" applyBorder="1" applyAlignment="1">
      <alignment horizontal="left" vertical="center" wrapText="1"/>
    </xf>
    <xf numFmtId="165" fontId="22" fillId="3" borderId="9" xfId="0" applyNumberFormat="1" applyFont="1" applyFill="1" applyBorder="1" applyAlignment="1">
      <alignment horizontal="right" vertical="center" wrapText="1"/>
    </xf>
    <xf numFmtId="165" fontId="22" fillId="3" borderId="10" xfId="0" applyNumberFormat="1" applyFont="1" applyFill="1" applyBorder="1" applyAlignment="1">
      <alignment horizontal="right" vertical="center" wrapText="1"/>
    </xf>
    <xf numFmtId="0" fontId="42" fillId="0" borderId="0" xfId="0" applyFont="1" applyAlignment="1">
      <alignment horizontal="right" vertical="center"/>
    </xf>
    <xf numFmtId="0" fontId="34" fillId="0" borderId="0" xfId="0" applyFont="1" applyAlignment="1">
      <alignment horizontal="right" vertical="center"/>
    </xf>
    <xf numFmtId="0" fontId="28" fillId="0" borderId="0" xfId="0" applyFont="1" applyAlignment="1">
      <alignment vertical="center"/>
    </xf>
  </cellXfs>
  <cellStyles count="27">
    <cellStyle name="Hiperveza" xfId="21" builtinId="8"/>
    <cellStyle name="Hiperveza 2" xfId="11"/>
    <cellStyle name="Normal 2" xfId="12"/>
    <cellStyle name="Normal 3" xfId="13"/>
    <cellStyle name="Normal_Ins_T2_Nkd_2007_Kodex2_02_2010" xfId="26"/>
    <cellStyle name="Normalno" xfId="0" builtinId="0"/>
    <cellStyle name="Normalno 10" xfId="14"/>
    <cellStyle name="Normalno 11" xfId="15"/>
    <cellStyle name="Normalno 12" xfId="9"/>
    <cellStyle name="Normalno 13" xfId="16"/>
    <cellStyle name="Normalno 2" xfId="1"/>
    <cellStyle name="Normalno 2 2" xfId="7"/>
    <cellStyle name="Normalno 2 3" xfId="17"/>
    <cellStyle name="Normalno 2 3 2" xfId="18"/>
    <cellStyle name="Normalno 2 4" xfId="23"/>
    <cellStyle name="Normalno 3" xfId="2"/>
    <cellStyle name="Normalno 3 2" xfId="8"/>
    <cellStyle name="Normalno 3 3" xfId="22"/>
    <cellStyle name="Normalno 4" xfId="4"/>
    <cellStyle name="Normalno 5" xfId="3"/>
    <cellStyle name="Normalno 5 2" xfId="24"/>
    <cellStyle name="Normalno 6" xfId="5"/>
    <cellStyle name="Normalno 7" xfId="10"/>
    <cellStyle name="Normalno 8" xfId="19"/>
    <cellStyle name="Normalno 9" xfId="20"/>
    <cellStyle name="Obično_2003" xfId="6"/>
    <cellStyle name="Obično_List1" xfId="25"/>
  </cellStyles>
  <dxfs count="0"/>
  <tableStyles count="0" defaultTableStyle="TableStyleMedium2" defaultPivotStyle="PivotStyleLight16"/>
  <colors>
    <mruColors>
      <color rgb="FFD60000"/>
      <color rgb="FFEE2D00"/>
      <color rgb="FFFF3300"/>
      <color rgb="FF3F3F5F"/>
      <color rgb="FF4F4F4F"/>
      <color rgb="FFE4E4E4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079890875709508E-2"/>
          <c:y val="4.8453331822730789E-2"/>
          <c:w val="0.90843075650026506"/>
          <c:h val="0.83139485262183954"/>
        </c:manualLayout>
      </c:layout>
      <c:lineChart>
        <c:grouping val="standard"/>
        <c:varyColors val="0"/>
        <c:ser>
          <c:idx val="0"/>
          <c:order val="0"/>
          <c:tx>
            <c:strRef>
              <c:f>'Grafikon 1'!$A$5</c:f>
              <c:strCache>
                <c:ptCount val="1"/>
                <c:pt idx="0">
                  <c:v>Ukupni prihodi</c:v>
                </c:pt>
              </c:strCache>
            </c:strRef>
          </c:tx>
          <c:marker>
            <c:symbol val="circle"/>
            <c:size val="5"/>
          </c:marker>
          <c:cat>
            <c:strRef>
              <c:f>'Grafikon 1'!$B$4:$S$4</c:f>
              <c:strCache>
                <c:ptCount val="18"/>
                <c:pt idx="0">
                  <c:v>2002.</c:v>
                </c:pt>
                <c:pt idx="1">
                  <c:v>2003.</c:v>
                </c:pt>
                <c:pt idx="2">
                  <c:v>2004.</c:v>
                </c:pt>
                <c:pt idx="3">
                  <c:v>2005.</c:v>
                </c:pt>
                <c:pt idx="4">
                  <c:v>2006.</c:v>
                </c:pt>
                <c:pt idx="5">
                  <c:v>2007.</c:v>
                </c:pt>
                <c:pt idx="6">
                  <c:v>2008.</c:v>
                </c:pt>
                <c:pt idx="7">
                  <c:v>2009.</c:v>
                </c:pt>
                <c:pt idx="8">
                  <c:v>2010.</c:v>
                </c:pt>
                <c:pt idx="9">
                  <c:v>2011.</c:v>
                </c:pt>
                <c:pt idx="10">
                  <c:v>2012.</c:v>
                </c:pt>
                <c:pt idx="11">
                  <c:v>2013.</c:v>
                </c:pt>
                <c:pt idx="12">
                  <c:v>2014.</c:v>
                </c:pt>
                <c:pt idx="13">
                  <c:v>2015.</c:v>
                </c:pt>
                <c:pt idx="14">
                  <c:v>2016.</c:v>
                </c:pt>
                <c:pt idx="15">
                  <c:v>2017.</c:v>
                </c:pt>
                <c:pt idx="16">
                  <c:v>2018.</c:v>
                </c:pt>
                <c:pt idx="17">
                  <c:v>2019.</c:v>
                </c:pt>
              </c:strCache>
            </c:strRef>
          </c:cat>
          <c:val>
            <c:numRef>
              <c:f>'Grafikon 1'!$B$5:$S$5</c:f>
              <c:numCache>
                <c:formatCode>#,##0</c:formatCode>
                <c:ptCount val="18"/>
                <c:pt idx="0">
                  <c:v>392243</c:v>
                </c:pt>
                <c:pt idx="1">
                  <c:v>451948.04815118999</c:v>
                </c:pt>
                <c:pt idx="2">
                  <c:v>484078.56982765999</c:v>
                </c:pt>
                <c:pt idx="3">
                  <c:v>523712.49722600001</c:v>
                </c:pt>
                <c:pt idx="4">
                  <c:v>593140.26739699999</c:v>
                </c:pt>
                <c:pt idx="5">
                  <c:v>655560.536601</c:v>
                </c:pt>
                <c:pt idx="6">
                  <c:v>709827</c:v>
                </c:pt>
                <c:pt idx="7">
                  <c:v>613367</c:v>
                </c:pt>
                <c:pt idx="8">
                  <c:v>598187</c:v>
                </c:pt>
                <c:pt idx="9">
                  <c:v>624807</c:v>
                </c:pt>
                <c:pt idx="10">
                  <c:v>610376</c:v>
                </c:pt>
                <c:pt idx="11">
                  <c:v>612441</c:v>
                </c:pt>
                <c:pt idx="12">
                  <c:v>618791</c:v>
                </c:pt>
                <c:pt idx="13">
                  <c:v>639647.94654599996</c:v>
                </c:pt>
                <c:pt idx="14">
                  <c:v>633109.42524300003</c:v>
                </c:pt>
                <c:pt idx="15">
                  <c:v>678395</c:v>
                </c:pt>
                <c:pt idx="16">
                  <c:v>751159.62603599997</c:v>
                </c:pt>
                <c:pt idx="17">
                  <c:v>796126.33504300006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'Grafikon 1'!$A$6</c:f>
              <c:strCache>
                <c:ptCount val="1"/>
                <c:pt idx="0">
                  <c:v>Ukupni rashodi</c:v>
                </c:pt>
              </c:strCache>
            </c:strRef>
          </c:tx>
          <c:spPr>
            <a:ln w="25400" cap="flat" cmpd="sng" algn="ctr">
              <a:solidFill>
                <a:srgbClr val="3F3F5F"/>
              </a:solidFill>
              <a:prstDash val="solid"/>
            </a:ln>
            <a:effectLst/>
          </c:spPr>
          <c:marker>
            <c:symbol val="square"/>
            <c:size val="5"/>
            <c:spPr>
              <a:solidFill>
                <a:schemeClr val="lt1"/>
              </a:solidFill>
              <a:ln w="25400" cap="flat" cmpd="sng" algn="ctr">
                <a:solidFill>
                  <a:schemeClr val="accent1"/>
                </a:solidFill>
                <a:prstDash val="solid"/>
              </a:ln>
              <a:effectLst/>
            </c:spPr>
          </c:marker>
          <c:cat>
            <c:strRef>
              <c:f>'Grafikon 1'!$B$4:$S$4</c:f>
              <c:strCache>
                <c:ptCount val="18"/>
                <c:pt idx="0">
                  <c:v>2002.</c:v>
                </c:pt>
                <c:pt idx="1">
                  <c:v>2003.</c:v>
                </c:pt>
                <c:pt idx="2">
                  <c:v>2004.</c:v>
                </c:pt>
                <c:pt idx="3">
                  <c:v>2005.</c:v>
                </c:pt>
                <c:pt idx="4">
                  <c:v>2006.</c:v>
                </c:pt>
                <c:pt idx="5">
                  <c:v>2007.</c:v>
                </c:pt>
                <c:pt idx="6">
                  <c:v>2008.</c:v>
                </c:pt>
                <c:pt idx="7">
                  <c:v>2009.</c:v>
                </c:pt>
                <c:pt idx="8">
                  <c:v>2010.</c:v>
                </c:pt>
                <c:pt idx="9">
                  <c:v>2011.</c:v>
                </c:pt>
                <c:pt idx="10">
                  <c:v>2012.</c:v>
                </c:pt>
                <c:pt idx="11">
                  <c:v>2013.</c:v>
                </c:pt>
                <c:pt idx="12">
                  <c:v>2014.</c:v>
                </c:pt>
                <c:pt idx="13">
                  <c:v>2015.</c:v>
                </c:pt>
                <c:pt idx="14">
                  <c:v>2016.</c:v>
                </c:pt>
                <c:pt idx="15">
                  <c:v>2017.</c:v>
                </c:pt>
                <c:pt idx="16">
                  <c:v>2018.</c:v>
                </c:pt>
                <c:pt idx="17">
                  <c:v>2019.</c:v>
                </c:pt>
              </c:strCache>
            </c:strRef>
          </c:cat>
          <c:val>
            <c:numRef>
              <c:f>'Grafikon 1'!$B$6:$S$6</c:f>
              <c:numCache>
                <c:formatCode>#,##0</c:formatCode>
                <c:ptCount val="18"/>
                <c:pt idx="0">
                  <c:v>378256</c:v>
                </c:pt>
                <c:pt idx="1">
                  <c:v>440959.17200940999</c:v>
                </c:pt>
                <c:pt idx="2">
                  <c:v>470476.96280965005</c:v>
                </c:pt>
                <c:pt idx="3">
                  <c:v>502004.97602900001</c:v>
                </c:pt>
                <c:pt idx="4">
                  <c:v>566387.32621500001</c:v>
                </c:pt>
                <c:pt idx="5">
                  <c:v>623617.64715500001</c:v>
                </c:pt>
                <c:pt idx="6">
                  <c:v>685638</c:v>
                </c:pt>
                <c:pt idx="7">
                  <c:v>603876</c:v>
                </c:pt>
                <c:pt idx="8">
                  <c:v>593810</c:v>
                </c:pt>
                <c:pt idx="9">
                  <c:v>612393</c:v>
                </c:pt>
                <c:pt idx="10">
                  <c:v>601183</c:v>
                </c:pt>
                <c:pt idx="11">
                  <c:v>604998</c:v>
                </c:pt>
                <c:pt idx="12">
                  <c:v>604884</c:v>
                </c:pt>
                <c:pt idx="13">
                  <c:v>616954.48994599993</c:v>
                </c:pt>
                <c:pt idx="14">
                  <c:v>602063.82841399999</c:v>
                </c:pt>
                <c:pt idx="15">
                  <c:v>649769</c:v>
                </c:pt>
                <c:pt idx="16">
                  <c:v>715419.85685700004</c:v>
                </c:pt>
                <c:pt idx="17">
                  <c:v>756495.95379599999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370432"/>
        <c:axId val="160389888"/>
      </c:lineChart>
      <c:catAx>
        <c:axId val="16437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/>
                </a:solidFill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60389888"/>
        <c:crosses val="autoZero"/>
        <c:auto val="1"/>
        <c:lblAlgn val="ctr"/>
        <c:lblOffset val="100"/>
        <c:noMultiLvlLbl val="0"/>
      </c:catAx>
      <c:valAx>
        <c:axId val="160389888"/>
        <c:scaling>
          <c:orientation val="minMax"/>
          <c:max val="800000"/>
          <c:min val="375000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0" baseline="0">
                <a:solidFill>
                  <a:schemeClr val="tx2"/>
                </a:solidFill>
                <a:latin typeface="+mn-lt"/>
              </a:defRPr>
            </a:pPr>
            <a:endParaRPr lang="en-US"/>
          </a:p>
        </c:txPr>
        <c:crossAx val="164370432"/>
        <c:crosses val="autoZero"/>
        <c:crossBetween val="between"/>
        <c:majorUnit val="35000"/>
        <c:minorUnit val="4000"/>
      </c:valAx>
    </c:plotArea>
    <c:legend>
      <c:legendPos val="r"/>
      <c:layout>
        <c:manualLayout>
          <c:xMode val="edge"/>
          <c:yMode val="edge"/>
          <c:x val="0.56540087661456107"/>
          <c:y val="0.66786570743405271"/>
          <c:w val="0.37271448663853723"/>
          <c:h val="9.3525179856115082E-2"/>
        </c:manualLayout>
      </c:layout>
      <c:overlay val="0"/>
      <c:txPr>
        <a:bodyPr/>
        <a:lstStyle/>
        <a:p>
          <a:pPr>
            <a:defRPr sz="800" b="1">
              <a:solidFill>
                <a:schemeClr val="tx2"/>
              </a:solidFill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 cap="rnd">
      <a:solidFill>
        <a:schemeClr val="bg1">
          <a:lumMod val="75000"/>
        </a:schemeClr>
      </a:solidFill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858152266682652E-2"/>
          <c:y val="4.995211612602235E-2"/>
          <c:w val="0.86245377477232155"/>
          <c:h val="0.82989594156690993"/>
        </c:manualLayout>
      </c:layout>
      <c:lineChart>
        <c:grouping val="standard"/>
        <c:varyColors val="0"/>
        <c:ser>
          <c:idx val="0"/>
          <c:order val="0"/>
          <c:tx>
            <c:strRef>
              <c:f>'Grafikon 2'!$A$5</c:f>
              <c:strCache>
                <c:ptCount val="1"/>
                <c:pt idx="0">
                  <c:v>Dobit razdoblja</c:v>
                </c:pt>
              </c:strCache>
            </c:strRef>
          </c:tx>
          <c:marker>
            <c:symbol val="circle"/>
            <c:size val="5"/>
          </c:marker>
          <c:cat>
            <c:strRef>
              <c:f>'Grafikon 2'!$B$4:$S$4</c:f>
              <c:strCache>
                <c:ptCount val="18"/>
                <c:pt idx="0">
                  <c:v>2002.</c:v>
                </c:pt>
                <c:pt idx="1">
                  <c:v>2003.</c:v>
                </c:pt>
                <c:pt idx="2">
                  <c:v>2004.</c:v>
                </c:pt>
                <c:pt idx="3">
                  <c:v>2005.</c:v>
                </c:pt>
                <c:pt idx="4">
                  <c:v>2006.</c:v>
                </c:pt>
                <c:pt idx="5">
                  <c:v>2007.</c:v>
                </c:pt>
                <c:pt idx="6">
                  <c:v>2008.</c:v>
                </c:pt>
                <c:pt idx="7">
                  <c:v>2009.</c:v>
                </c:pt>
                <c:pt idx="8">
                  <c:v>2010.</c:v>
                </c:pt>
                <c:pt idx="9">
                  <c:v>2011.</c:v>
                </c:pt>
                <c:pt idx="10">
                  <c:v>2012.</c:v>
                </c:pt>
                <c:pt idx="11">
                  <c:v>2013.</c:v>
                </c:pt>
                <c:pt idx="12">
                  <c:v>2014.</c:v>
                </c:pt>
                <c:pt idx="13">
                  <c:v>2015.</c:v>
                </c:pt>
                <c:pt idx="14">
                  <c:v>2016.</c:v>
                </c:pt>
                <c:pt idx="15">
                  <c:v>2017.</c:v>
                </c:pt>
                <c:pt idx="16">
                  <c:v>2018.</c:v>
                </c:pt>
                <c:pt idx="17">
                  <c:v>2019.</c:v>
                </c:pt>
              </c:strCache>
            </c:strRef>
          </c:cat>
          <c:val>
            <c:numRef>
              <c:f>'Grafikon 2'!$B$5:$S$5</c:f>
              <c:numCache>
                <c:formatCode>#,##0</c:formatCode>
                <c:ptCount val="18"/>
                <c:pt idx="0">
                  <c:v>22423</c:v>
                </c:pt>
                <c:pt idx="1">
                  <c:v>19994</c:v>
                </c:pt>
                <c:pt idx="2">
                  <c:v>22801</c:v>
                </c:pt>
                <c:pt idx="3">
                  <c:v>27683</c:v>
                </c:pt>
                <c:pt idx="4">
                  <c:v>31121</c:v>
                </c:pt>
                <c:pt idx="5">
                  <c:v>36668</c:v>
                </c:pt>
                <c:pt idx="6">
                  <c:v>34746</c:v>
                </c:pt>
                <c:pt idx="7">
                  <c:v>26438</c:v>
                </c:pt>
                <c:pt idx="8">
                  <c:v>28203</c:v>
                </c:pt>
                <c:pt idx="9">
                  <c:v>32911</c:v>
                </c:pt>
                <c:pt idx="10">
                  <c:v>34053</c:v>
                </c:pt>
                <c:pt idx="11">
                  <c:v>30392</c:v>
                </c:pt>
                <c:pt idx="12">
                  <c:v>34904</c:v>
                </c:pt>
                <c:pt idx="13">
                  <c:v>35925.883707999994</c:v>
                </c:pt>
                <c:pt idx="14">
                  <c:v>38695.897696</c:v>
                </c:pt>
                <c:pt idx="15">
                  <c:v>41397</c:v>
                </c:pt>
                <c:pt idx="16">
                  <c:v>46905</c:v>
                </c:pt>
                <c:pt idx="17">
                  <c:v>48872.344269000001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'Grafikon 2'!$A$6</c:f>
              <c:strCache>
                <c:ptCount val="1"/>
                <c:pt idx="0">
                  <c:v>Gubitak razdoblja</c:v>
                </c:pt>
              </c:strCache>
            </c:strRef>
          </c:tx>
          <c:spPr>
            <a:ln>
              <a:solidFill>
                <a:srgbClr val="D60000"/>
              </a:solidFill>
            </a:ln>
          </c:spPr>
          <c:marker>
            <c:symbol val="square"/>
            <c:size val="5"/>
            <c:spPr>
              <a:solidFill>
                <a:srgbClr val="D60000"/>
              </a:solidFill>
              <a:ln>
                <a:solidFill>
                  <a:srgbClr val="FF0000"/>
                </a:solidFill>
              </a:ln>
            </c:spPr>
          </c:marker>
          <c:dPt>
            <c:idx val="6"/>
            <c:marker>
              <c:spPr>
                <a:solidFill>
                  <a:srgbClr val="D60000"/>
                </a:solidFill>
                <a:ln>
                  <a:solidFill>
                    <a:srgbClr val="D60000"/>
                  </a:solidFill>
                </a:ln>
              </c:spPr>
            </c:marker>
            <c:bubble3D val="0"/>
          </c:dPt>
          <c:cat>
            <c:strRef>
              <c:f>'Grafikon 2'!$B$4:$S$4</c:f>
              <c:strCache>
                <c:ptCount val="18"/>
                <c:pt idx="0">
                  <c:v>2002.</c:v>
                </c:pt>
                <c:pt idx="1">
                  <c:v>2003.</c:v>
                </c:pt>
                <c:pt idx="2">
                  <c:v>2004.</c:v>
                </c:pt>
                <c:pt idx="3">
                  <c:v>2005.</c:v>
                </c:pt>
                <c:pt idx="4">
                  <c:v>2006.</c:v>
                </c:pt>
                <c:pt idx="5">
                  <c:v>2007.</c:v>
                </c:pt>
                <c:pt idx="6">
                  <c:v>2008.</c:v>
                </c:pt>
                <c:pt idx="7">
                  <c:v>2009.</c:v>
                </c:pt>
                <c:pt idx="8">
                  <c:v>2010.</c:v>
                </c:pt>
                <c:pt idx="9">
                  <c:v>2011.</c:v>
                </c:pt>
                <c:pt idx="10">
                  <c:v>2012.</c:v>
                </c:pt>
                <c:pt idx="11">
                  <c:v>2013.</c:v>
                </c:pt>
                <c:pt idx="12">
                  <c:v>2014.</c:v>
                </c:pt>
                <c:pt idx="13">
                  <c:v>2015.</c:v>
                </c:pt>
                <c:pt idx="14">
                  <c:v>2016.</c:v>
                </c:pt>
                <c:pt idx="15">
                  <c:v>2017.</c:v>
                </c:pt>
                <c:pt idx="16">
                  <c:v>2018.</c:v>
                </c:pt>
                <c:pt idx="17">
                  <c:v>2019.</c:v>
                </c:pt>
              </c:strCache>
            </c:strRef>
          </c:cat>
          <c:val>
            <c:numRef>
              <c:f>'Grafikon 2'!$B$6:$S$6</c:f>
              <c:numCache>
                <c:formatCode>#,##0</c:formatCode>
                <c:ptCount val="18"/>
                <c:pt idx="0">
                  <c:v>11658</c:v>
                </c:pt>
                <c:pt idx="1">
                  <c:v>12336</c:v>
                </c:pt>
                <c:pt idx="2">
                  <c:v>13039</c:v>
                </c:pt>
                <c:pt idx="3">
                  <c:v>10861</c:v>
                </c:pt>
                <c:pt idx="4">
                  <c:v>10595</c:v>
                </c:pt>
                <c:pt idx="5">
                  <c:v>11904</c:v>
                </c:pt>
                <c:pt idx="6">
                  <c:v>17517</c:v>
                </c:pt>
                <c:pt idx="7">
                  <c:v>22041</c:v>
                </c:pt>
                <c:pt idx="8">
                  <c:v>29866</c:v>
                </c:pt>
                <c:pt idx="9">
                  <c:v>25731</c:v>
                </c:pt>
                <c:pt idx="10">
                  <c:v>29112</c:v>
                </c:pt>
                <c:pt idx="11">
                  <c:v>26862</c:v>
                </c:pt>
                <c:pt idx="12">
                  <c:v>25150</c:v>
                </c:pt>
                <c:pt idx="13">
                  <c:v>18786.379605999999</c:v>
                </c:pt>
                <c:pt idx="14">
                  <c:v>14660.641818</c:v>
                </c:pt>
                <c:pt idx="15">
                  <c:v>19512</c:v>
                </c:pt>
                <c:pt idx="16">
                  <c:v>18655</c:v>
                </c:pt>
                <c:pt idx="17">
                  <c:v>17591.011667999999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765056"/>
        <c:axId val="168225600"/>
      </c:lineChart>
      <c:catAx>
        <c:axId val="16676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/>
                </a:solidFill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68225600"/>
        <c:crosses val="autoZero"/>
        <c:auto val="1"/>
        <c:lblAlgn val="ctr"/>
        <c:lblOffset val="100"/>
        <c:noMultiLvlLbl val="0"/>
      </c:catAx>
      <c:valAx>
        <c:axId val="168225600"/>
        <c:scaling>
          <c:orientation val="minMax"/>
          <c:max val="50000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0" baseline="0">
                <a:solidFill>
                  <a:schemeClr val="tx2"/>
                </a:solidFill>
                <a:latin typeface="+mn-lt"/>
              </a:defRPr>
            </a:pPr>
            <a:endParaRPr lang="en-US"/>
          </a:p>
        </c:txPr>
        <c:crossAx val="166765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6680731364275672"/>
          <c:y val="0.70143884892086328"/>
          <c:w val="0.37271448663853723"/>
          <c:h val="9.3525179856115082E-2"/>
        </c:manualLayout>
      </c:layout>
      <c:overlay val="0"/>
      <c:txPr>
        <a:bodyPr/>
        <a:lstStyle/>
        <a:p>
          <a:pPr>
            <a:defRPr sz="800" b="1">
              <a:solidFill>
                <a:schemeClr val="tx2"/>
              </a:solidFill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0</xdr:col>
      <xdr:colOff>1249640</xdr:colOff>
      <xdr:row>1</xdr:row>
      <xdr:rowOff>123825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57150"/>
          <a:ext cx="1202015" cy="257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8</xdr:row>
      <xdr:rowOff>95250</xdr:rowOff>
    </xdr:from>
    <xdr:to>
      <xdr:col>12</xdr:col>
      <xdr:colOff>485775</xdr:colOff>
      <xdr:row>26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268565</xdr:colOff>
      <xdr:row>1</xdr:row>
      <xdr:rowOff>104775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02015" cy="257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8</xdr:row>
      <xdr:rowOff>66675</xdr:rowOff>
    </xdr:from>
    <xdr:to>
      <xdr:col>13</xdr:col>
      <xdr:colOff>180975</xdr:colOff>
      <xdr:row>28</xdr:row>
      <xdr:rowOff>66674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163790</xdr:colOff>
      <xdr:row>1</xdr:row>
      <xdr:rowOff>104775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02015" cy="2571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2</xdr:col>
      <xdr:colOff>106640</xdr:colOff>
      <xdr:row>1</xdr:row>
      <xdr:rowOff>142875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76200"/>
          <a:ext cx="1202015" cy="2571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2</xdr:col>
      <xdr:colOff>78065</xdr:colOff>
      <xdr:row>1</xdr:row>
      <xdr:rowOff>133350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66675"/>
          <a:ext cx="1202015" cy="257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X30"/>
  <sheetViews>
    <sheetView tabSelected="1" zoomScaleNormal="100" workbookViewId="0">
      <selection activeCell="A4" sqref="A4"/>
    </sheetView>
  </sheetViews>
  <sheetFormatPr defaultRowHeight="15" x14ac:dyDescent="0.25"/>
  <cols>
    <col min="1" max="1" width="30.42578125" style="1" customWidth="1"/>
    <col min="2" max="19" width="7.42578125" style="1" customWidth="1"/>
    <col min="20" max="20" width="7.42578125" style="1" bestFit="1" customWidth="1"/>
    <col min="21" max="16384" width="9.140625" style="1"/>
  </cols>
  <sheetData>
    <row r="4" spans="1:24" x14ac:dyDescent="0.25">
      <c r="A4" s="4" t="s">
        <v>87</v>
      </c>
      <c r="B4" s="4"/>
    </row>
    <row r="5" spans="1:24" ht="22.5" customHeight="1" x14ac:dyDescent="0.25">
      <c r="A5" s="15" t="s">
        <v>0</v>
      </c>
      <c r="B5" s="15" t="s">
        <v>72</v>
      </c>
      <c r="C5" s="15" t="s">
        <v>24</v>
      </c>
      <c r="D5" s="15" t="s">
        <v>25</v>
      </c>
      <c r="E5" s="15" t="s">
        <v>26</v>
      </c>
      <c r="F5" s="15" t="s">
        <v>27</v>
      </c>
      <c r="G5" s="15" t="s">
        <v>28</v>
      </c>
      <c r="H5" s="15" t="s">
        <v>3</v>
      </c>
      <c r="I5" s="15" t="s">
        <v>4</v>
      </c>
      <c r="J5" s="15" t="s">
        <v>5</v>
      </c>
      <c r="K5" s="15" t="s">
        <v>6</v>
      </c>
      <c r="L5" s="15" t="s">
        <v>1</v>
      </c>
      <c r="M5" s="15" t="s">
        <v>2</v>
      </c>
      <c r="N5" s="15" t="s">
        <v>7</v>
      </c>
      <c r="O5" s="15" t="s">
        <v>20</v>
      </c>
      <c r="P5" s="15" t="s">
        <v>21</v>
      </c>
      <c r="Q5" s="15" t="s">
        <v>22</v>
      </c>
      <c r="R5" s="15" t="s">
        <v>23</v>
      </c>
      <c r="S5" s="15" t="s">
        <v>88</v>
      </c>
      <c r="T5" s="43" t="s">
        <v>89</v>
      </c>
    </row>
    <row r="6" spans="1:24" x14ac:dyDescent="0.25">
      <c r="A6" s="85" t="s">
        <v>9</v>
      </c>
      <c r="B6" s="86">
        <v>63561</v>
      </c>
      <c r="C6" s="87">
        <v>68083</v>
      </c>
      <c r="D6" s="87">
        <v>68981</v>
      </c>
      <c r="E6" s="87">
        <v>71803</v>
      </c>
      <c r="F6" s="87">
        <v>78509</v>
      </c>
      <c r="G6" s="87">
        <v>83532</v>
      </c>
      <c r="H6" s="87">
        <v>89656</v>
      </c>
      <c r="I6" s="87">
        <v>91320</v>
      </c>
      <c r="J6" s="87">
        <v>96758</v>
      </c>
      <c r="K6" s="87">
        <v>98530</v>
      </c>
      <c r="L6" s="87">
        <v>97254</v>
      </c>
      <c r="M6" s="87">
        <v>101191</v>
      </c>
      <c r="N6" s="87">
        <v>104470</v>
      </c>
      <c r="O6" s="87">
        <v>106569</v>
      </c>
      <c r="P6" s="87">
        <v>114483</v>
      </c>
      <c r="Q6" s="87">
        <v>120081</v>
      </c>
      <c r="R6" s="88">
        <v>131117</v>
      </c>
      <c r="S6" s="88">
        <v>136260</v>
      </c>
      <c r="T6" s="89">
        <f>S6/B6*100</f>
        <v>214.37674045405203</v>
      </c>
      <c r="U6" s="76"/>
    </row>
    <row r="7" spans="1:24" x14ac:dyDescent="0.25">
      <c r="A7" s="90" t="s">
        <v>29</v>
      </c>
      <c r="B7" s="91">
        <v>45096</v>
      </c>
      <c r="C7" s="87">
        <v>48328</v>
      </c>
      <c r="D7" s="87">
        <v>47871</v>
      </c>
      <c r="E7" s="87">
        <v>49408</v>
      </c>
      <c r="F7" s="87">
        <v>54132</v>
      </c>
      <c r="G7" s="87">
        <v>57199</v>
      </c>
      <c r="H7" s="87">
        <v>58333</v>
      </c>
      <c r="I7" s="87">
        <v>54317</v>
      </c>
      <c r="J7" s="87">
        <v>55541</v>
      </c>
      <c r="K7" s="87">
        <v>57244</v>
      </c>
      <c r="L7" s="87">
        <v>56363</v>
      </c>
      <c r="M7" s="87">
        <v>61730</v>
      </c>
      <c r="N7" s="87">
        <v>65395</v>
      </c>
      <c r="O7" s="87">
        <v>68611</v>
      </c>
      <c r="P7" s="87">
        <v>76546</v>
      </c>
      <c r="Q7" s="87">
        <v>80947</v>
      </c>
      <c r="R7" s="92">
        <v>88824</v>
      </c>
      <c r="S7" s="92">
        <v>90955</v>
      </c>
      <c r="T7" s="89">
        <f t="shared" ref="T7:T8" si="0">S7/B7*100</f>
        <v>201.69194607060496</v>
      </c>
    </row>
    <row r="8" spans="1:24" x14ac:dyDescent="0.25">
      <c r="A8" s="90" t="s">
        <v>30</v>
      </c>
      <c r="B8" s="91">
        <v>18465</v>
      </c>
      <c r="C8" s="87">
        <v>19755</v>
      </c>
      <c r="D8" s="87">
        <v>21110</v>
      </c>
      <c r="E8" s="87">
        <v>22395</v>
      </c>
      <c r="F8" s="87">
        <v>24377</v>
      </c>
      <c r="G8" s="87">
        <v>26333</v>
      </c>
      <c r="H8" s="87">
        <v>31323</v>
      </c>
      <c r="I8" s="87">
        <v>37003</v>
      </c>
      <c r="J8" s="87">
        <v>41217</v>
      </c>
      <c r="K8" s="87">
        <v>41286</v>
      </c>
      <c r="L8" s="87">
        <v>40891</v>
      </c>
      <c r="M8" s="87">
        <v>39461</v>
      </c>
      <c r="N8" s="87">
        <v>39075</v>
      </c>
      <c r="O8" s="87">
        <v>37958</v>
      </c>
      <c r="P8" s="87">
        <v>37937</v>
      </c>
      <c r="Q8" s="87">
        <v>39134</v>
      </c>
      <c r="R8" s="92">
        <v>42293</v>
      </c>
      <c r="S8" s="92">
        <v>45305</v>
      </c>
      <c r="T8" s="89">
        <f t="shared" si="0"/>
        <v>245.356079068508</v>
      </c>
    </row>
    <row r="9" spans="1:24" x14ac:dyDescent="0.25">
      <c r="A9" s="93" t="s">
        <v>31</v>
      </c>
      <c r="B9" s="94">
        <v>0.70899999999999996</v>
      </c>
      <c r="C9" s="94">
        <f>C7/C6</f>
        <v>0.70983946065831416</v>
      </c>
      <c r="D9" s="94">
        <f>D7/D6</f>
        <v>0.69397370290369809</v>
      </c>
      <c r="E9" s="94">
        <f t="shared" ref="E9:H9" si="1">E7/E6</f>
        <v>0.68810495383201264</v>
      </c>
      <c r="F9" s="94">
        <f t="shared" si="1"/>
        <v>0.68950056681399585</v>
      </c>
      <c r="G9" s="94">
        <f t="shared" si="1"/>
        <v>0.68475554278599815</v>
      </c>
      <c r="H9" s="94">
        <f t="shared" si="1"/>
        <v>0.65063130186490581</v>
      </c>
      <c r="I9" s="95">
        <f>I7/I6</f>
        <v>0.5947985107314937</v>
      </c>
      <c r="J9" s="95">
        <f t="shared" ref="J9:Q9" si="2">J7/J6</f>
        <v>0.5740197192996962</v>
      </c>
      <c r="K9" s="95">
        <f t="shared" si="2"/>
        <v>0.58098041205724149</v>
      </c>
      <c r="L9" s="95">
        <f t="shared" si="2"/>
        <v>0.57954428609620168</v>
      </c>
      <c r="M9" s="94">
        <f t="shared" si="2"/>
        <v>0.61003448923323222</v>
      </c>
      <c r="N9" s="94">
        <f t="shared" si="2"/>
        <v>0.62596917775437921</v>
      </c>
      <c r="O9" s="94">
        <f t="shared" si="2"/>
        <v>0.64381762050877833</v>
      </c>
      <c r="P9" s="94">
        <f t="shared" si="2"/>
        <v>0.66862328904728208</v>
      </c>
      <c r="Q9" s="94">
        <f t="shared" si="2"/>
        <v>0.67410331359665554</v>
      </c>
      <c r="R9" s="96">
        <f>R7/R6</f>
        <v>0.67744075901675604</v>
      </c>
      <c r="S9" s="96">
        <f>S7/S6</f>
        <v>0.66751064142081318</v>
      </c>
      <c r="T9" s="97" t="s">
        <v>90</v>
      </c>
    </row>
    <row r="10" spans="1:24" x14ac:dyDescent="0.25">
      <c r="A10" s="98" t="s">
        <v>32</v>
      </c>
      <c r="B10" s="95">
        <f>B8/B6</f>
        <v>0.29050833058007269</v>
      </c>
      <c r="C10" s="95">
        <f>C8/C6</f>
        <v>0.2901605393416859</v>
      </c>
      <c r="D10" s="95">
        <f>D8/D6</f>
        <v>0.30602629709630186</v>
      </c>
      <c r="E10" s="95">
        <f t="shared" ref="E10:H10" si="3">E8/E6</f>
        <v>0.31189504616798741</v>
      </c>
      <c r="F10" s="95">
        <f t="shared" si="3"/>
        <v>0.31049943318600415</v>
      </c>
      <c r="G10" s="95">
        <f t="shared" si="3"/>
        <v>0.31524445721400179</v>
      </c>
      <c r="H10" s="99">
        <f t="shared" si="3"/>
        <v>0.34936869813509414</v>
      </c>
      <c r="I10" s="95">
        <f>I8/I6</f>
        <v>0.40520148926850635</v>
      </c>
      <c r="J10" s="95">
        <f t="shared" ref="J10:R10" si="4">J8/J6</f>
        <v>0.42598028070030386</v>
      </c>
      <c r="K10" s="95">
        <f t="shared" si="4"/>
        <v>0.41901958794275856</v>
      </c>
      <c r="L10" s="95">
        <f t="shared" si="4"/>
        <v>0.42045571390379832</v>
      </c>
      <c r="M10" s="100">
        <f t="shared" si="4"/>
        <v>0.38996551076676778</v>
      </c>
      <c r="N10" s="95">
        <f t="shared" si="4"/>
        <v>0.37403082224562073</v>
      </c>
      <c r="O10" s="95">
        <f t="shared" si="4"/>
        <v>0.35618237949122167</v>
      </c>
      <c r="P10" s="95">
        <f t="shared" si="4"/>
        <v>0.33137671095271787</v>
      </c>
      <c r="Q10" s="95">
        <f t="shared" si="4"/>
        <v>0.3258966864033444</v>
      </c>
      <c r="R10" s="99">
        <f t="shared" si="4"/>
        <v>0.32255924098324396</v>
      </c>
      <c r="S10" s="99">
        <f>S8/S6</f>
        <v>0.33248935857918682</v>
      </c>
      <c r="T10" s="97" t="s">
        <v>90</v>
      </c>
    </row>
    <row r="11" spans="1:24" x14ac:dyDescent="0.25">
      <c r="A11" s="18" t="s">
        <v>8</v>
      </c>
      <c r="B11" s="29">
        <v>754186</v>
      </c>
      <c r="C11" s="19">
        <v>796896</v>
      </c>
      <c r="D11" s="19">
        <v>811776</v>
      </c>
      <c r="E11" s="19">
        <v>813762</v>
      </c>
      <c r="F11" s="19">
        <v>865883</v>
      </c>
      <c r="G11" s="19">
        <v>896013</v>
      </c>
      <c r="H11" s="19">
        <v>933625</v>
      </c>
      <c r="I11" s="19">
        <v>889396</v>
      </c>
      <c r="J11" s="19">
        <v>859808</v>
      </c>
      <c r="K11" s="19">
        <v>851386</v>
      </c>
      <c r="L11" s="19">
        <v>829874</v>
      </c>
      <c r="M11" s="19">
        <v>830928</v>
      </c>
      <c r="N11" s="19">
        <v>830116</v>
      </c>
      <c r="O11" s="19">
        <v>838584</v>
      </c>
      <c r="P11" s="19">
        <v>853110</v>
      </c>
      <c r="Q11" s="19">
        <v>882884</v>
      </c>
      <c r="R11" s="19">
        <v>939954</v>
      </c>
      <c r="S11" s="19">
        <v>969776</v>
      </c>
      <c r="T11" s="45">
        <f>S11/B11*100</f>
        <v>128.58578653011327</v>
      </c>
      <c r="U11" s="5"/>
      <c r="V11" s="5"/>
    </row>
    <row r="12" spans="1:24" x14ac:dyDescent="0.25">
      <c r="A12" s="20" t="s">
        <v>35</v>
      </c>
      <c r="B12" s="44">
        <f>B11/B6</f>
        <v>11.865546482906185</v>
      </c>
      <c r="C12" s="44">
        <f t="shared" ref="C12:R12" si="5">C11/C6</f>
        <v>11.704772116387351</v>
      </c>
      <c r="D12" s="44">
        <f t="shared" si="5"/>
        <v>11.76811005929169</v>
      </c>
      <c r="E12" s="44">
        <f t="shared" si="5"/>
        <v>11.3332590560283</v>
      </c>
      <c r="F12" s="44">
        <f t="shared" si="5"/>
        <v>11.029092205989123</v>
      </c>
      <c r="G12" s="44">
        <f t="shared" si="5"/>
        <v>10.726583824163194</v>
      </c>
      <c r="H12" s="44">
        <f t="shared" si="5"/>
        <v>10.41341349156777</v>
      </c>
      <c r="I12" s="44">
        <f t="shared" si="5"/>
        <v>9.7393342093736308</v>
      </c>
      <c r="J12" s="44">
        <f t="shared" si="5"/>
        <v>8.8861696190495874</v>
      </c>
      <c r="K12" s="44">
        <f t="shared" si="5"/>
        <v>8.6408809499644779</v>
      </c>
      <c r="L12" s="44">
        <f t="shared" si="5"/>
        <v>8.5330577662615426</v>
      </c>
      <c r="M12" s="44">
        <f t="shared" si="5"/>
        <v>8.211481258214663</v>
      </c>
      <c r="N12" s="44">
        <f t="shared" si="5"/>
        <v>7.9459749210299604</v>
      </c>
      <c r="O12" s="44">
        <f t="shared" si="5"/>
        <v>7.8689299890211979</v>
      </c>
      <c r="P12" s="44">
        <f t="shared" si="5"/>
        <v>7.4518487461020415</v>
      </c>
      <c r="Q12" s="44">
        <f t="shared" si="5"/>
        <v>7.352403794105645</v>
      </c>
      <c r="R12" s="44">
        <f t="shared" si="5"/>
        <v>7.1688186886521201</v>
      </c>
      <c r="S12" s="44">
        <f>S11/S6</f>
        <v>7.1170996624100979</v>
      </c>
      <c r="T12" s="46" t="s">
        <v>90</v>
      </c>
    </row>
    <row r="13" spans="1:24" x14ac:dyDescent="0.25">
      <c r="A13" s="18" t="s">
        <v>10</v>
      </c>
      <c r="B13" s="29">
        <v>392243</v>
      </c>
      <c r="C13" s="19">
        <v>451948.04815118999</v>
      </c>
      <c r="D13" s="19">
        <v>484078.56982765999</v>
      </c>
      <c r="E13" s="19">
        <v>523712.49722600001</v>
      </c>
      <c r="F13" s="19">
        <v>593140.26739699999</v>
      </c>
      <c r="G13" s="19">
        <v>655560.536601</v>
      </c>
      <c r="H13" s="19">
        <v>709827.3077</v>
      </c>
      <c r="I13" s="19">
        <v>613367</v>
      </c>
      <c r="J13" s="19">
        <v>598187</v>
      </c>
      <c r="K13" s="19">
        <v>624807</v>
      </c>
      <c r="L13" s="19">
        <v>610376</v>
      </c>
      <c r="M13" s="19">
        <v>612441</v>
      </c>
      <c r="N13" s="19">
        <v>618791</v>
      </c>
      <c r="O13" s="19">
        <v>639648</v>
      </c>
      <c r="P13" s="19">
        <v>633109</v>
      </c>
      <c r="Q13" s="19">
        <v>678395</v>
      </c>
      <c r="R13" s="19">
        <v>751160</v>
      </c>
      <c r="S13" s="19">
        <v>796126.33504300006</v>
      </c>
      <c r="T13" s="45">
        <f>S13/B13*100</f>
        <v>202.96763359524581</v>
      </c>
      <c r="U13" s="3"/>
      <c r="V13" s="3"/>
      <c r="W13" s="5"/>
      <c r="X13" s="3"/>
    </row>
    <row r="14" spans="1:24" x14ac:dyDescent="0.25">
      <c r="A14" s="18" t="s">
        <v>11</v>
      </c>
      <c r="B14" s="29">
        <v>378256</v>
      </c>
      <c r="C14" s="19">
        <v>440959.17200940999</v>
      </c>
      <c r="D14" s="19">
        <v>470476.96280965005</v>
      </c>
      <c r="E14" s="19">
        <v>502004.97602900001</v>
      </c>
      <c r="F14" s="19">
        <v>566387.32621500001</v>
      </c>
      <c r="G14" s="19">
        <v>623617.64715500001</v>
      </c>
      <c r="H14" s="19">
        <v>685637.757751</v>
      </c>
      <c r="I14" s="19">
        <v>603876</v>
      </c>
      <c r="J14" s="19">
        <v>593810</v>
      </c>
      <c r="K14" s="19">
        <v>612393</v>
      </c>
      <c r="L14" s="19">
        <v>601183</v>
      </c>
      <c r="M14" s="19">
        <v>604998</v>
      </c>
      <c r="N14" s="19">
        <v>604884</v>
      </c>
      <c r="O14" s="19">
        <v>616954</v>
      </c>
      <c r="P14" s="19">
        <v>602064</v>
      </c>
      <c r="Q14" s="19">
        <v>649769</v>
      </c>
      <c r="R14" s="19">
        <v>715420</v>
      </c>
      <c r="S14" s="19">
        <v>756495.95379599999</v>
      </c>
      <c r="T14" s="45">
        <f>S14/B14*100</f>
        <v>199.99575784548031</v>
      </c>
    </row>
    <row r="15" spans="1:24" x14ac:dyDescent="0.25">
      <c r="A15" s="18" t="s">
        <v>33</v>
      </c>
      <c r="B15" s="30">
        <f>B13/B14*100</f>
        <v>103.69776024702846</v>
      </c>
      <c r="C15" s="21">
        <f>C13/C14*100</f>
        <v>102.49203936312396</v>
      </c>
      <c r="D15" s="21">
        <f t="shared" ref="D15:H15" si="6">D13/D14*100</f>
        <v>102.89102508585803</v>
      </c>
      <c r="E15" s="21">
        <f t="shared" si="6"/>
        <v>104.32416454687612</v>
      </c>
      <c r="F15" s="21">
        <f t="shared" si="6"/>
        <v>104.72343570269874</v>
      </c>
      <c r="G15" s="21">
        <f t="shared" si="6"/>
        <v>105.12219139271095</v>
      </c>
      <c r="H15" s="21">
        <f t="shared" si="6"/>
        <v>103.52803644133391</v>
      </c>
      <c r="I15" s="21">
        <f>I13/I14*100</f>
        <v>101.57168027873271</v>
      </c>
      <c r="J15" s="21">
        <f t="shared" ref="J15:P15" si="7">J13/J14*100</f>
        <v>100.73710446102288</v>
      </c>
      <c r="K15" s="21">
        <f t="shared" si="7"/>
        <v>102.02712963734074</v>
      </c>
      <c r="L15" s="21">
        <f t="shared" si="7"/>
        <v>101.5291516892527</v>
      </c>
      <c r="M15" s="21">
        <f t="shared" si="7"/>
        <v>101.23025200083306</v>
      </c>
      <c r="N15" s="21">
        <f t="shared" si="7"/>
        <v>102.29911850867272</v>
      </c>
      <c r="O15" s="21">
        <f t="shared" si="7"/>
        <v>103.67839417525455</v>
      </c>
      <c r="P15" s="21">
        <f t="shared" si="7"/>
        <v>105.15642855244624</v>
      </c>
      <c r="Q15" s="21">
        <f>Q13/Q14*100</f>
        <v>104.40556567026127</v>
      </c>
      <c r="R15" s="21">
        <f>R13/R14*100</f>
        <v>104.99566688099297</v>
      </c>
      <c r="S15" s="21">
        <f>S13/S14*100</f>
        <v>105.23867722598381</v>
      </c>
      <c r="T15" s="46" t="s">
        <v>90</v>
      </c>
    </row>
    <row r="16" spans="1:24" x14ac:dyDescent="0.25">
      <c r="A16" s="18" t="s">
        <v>12</v>
      </c>
      <c r="B16" s="29">
        <v>22423</v>
      </c>
      <c r="C16" s="19">
        <v>23314.937486939998</v>
      </c>
      <c r="D16" s="19">
        <v>26631.797812820001</v>
      </c>
      <c r="E16" s="19">
        <v>32546.051512999999</v>
      </c>
      <c r="F16" s="19">
        <v>37293.241445</v>
      </c>
      <c r="G16" s="19">
        <v>43768.957779999997</v>
      </c>
      <c r="H16" s="19">
        <v>41949.955703</v>
      </c>
      <c r="I16" s="19">
        <v>31959</v>
      </c>
      <c r="J16" s="19">
        <v>34228</v>
      </c>
      <c r="K16" s="19">
        <v>38262</v>
      </c>
      <c r="L16" s="19">
        <v>38388</v>
      </c>
      <c r="M16" s="19">
        <v>34639</v>
      </c>
      <c r="N16" s="19">
        <v>39147</v>
      </c>
      <c r="O16" s="19">
        <v>41858</v>
      </c>
      <c r="P16" s="19">
        <v>45702</v>
      </c>
      <c r="Q16" s="19">
        <v>48337</v>
      </c>
      <c r="R16" s="22">
        <v>54381</v>
      </c>
      <c r="S16" s="22">
        <v>57232.067596000001</v>
      </c>
      <c r="T16" s="45">
        <f>S16/B16*100</f>
        <v>255.23822680283638</v>
      </c>
    </row>
    <row r="17" spans="1:20" x14ac:dyDescent="0.25">
      <c r="A17" s="18" t="s">
        <v>13</v>
      </c>
      <c r="B17" s="29">
        <v>11658</v>
      </c>
      <c r="C17" s="19">
        <v>12326.061611159999</v>
      </c>
      <c r="D17" s="19">
        <v>13030.191050809999</v>
      </c>
      <c r="E17" s="19">
        <v>10838.530446999999</v>
      </c>
      <c r="F17" s="19">
        <v>10540.300442</v>
      </c>
      <c r="G17" s="19">
        <v>11826.068431</v>
      </c>
      <c r="H17" s="19">
        <v>17760.405770000001</v>
      </c>
      <c r="I17" s="19">
        <v>22469</v>
      </c>
      <c r="J17" s="19">
        <v>29851</v>
      </c>
      <c r="K17" s="19">
        <v>25849</v>
      </c>
      <c r="L17" s="19">
        <v>29195</v>
      </c>
      <c r="M17" s="19">
        <v>27196</v>
      </c>
      <c r="N17" s="19">
        <v>25240</v>
      </c>
      <c r="O17" s="19">
        <v>19164</v>
      </c>
      <c r="P17" s="19">
        <v>14657</v>
      </c>
      <c r="Q17" s="19">
        <v>19711</v>
      </c>
      <c r="R17" s="22">
        <v>18641</v>
      </c>
      <c r="S17" s="22">
        <v>17601.686347999999</v>
      </c>
      <c r="T17" s="45">
        <f t="shared" ref="T17:T20" si="8">S17/B17*100</f>
        <v>150.9837566306399</v>
      </c>
    </row>
    <row r="18" spans="1:20" x14ac:dyDescent="0.25">
      <c r="A18" s="18" t="s">
        <v>14</v>
      </c>
      <c r="B18" s="29">
        <v>3222</v>
      </c>
      <c r="C18" s="19">
        <v>3331.0478618800003</v>
      </c>
      <c r="D18" s="19">
        <v>3839.9275462699998</v>
      </c>
      <c r="E18" s="19">
        <v>4885.3989799999999</v>
      </c>
      <c r="F18" s="19">
        <v>6226.8287659999996</v>
      </c>
      <c r="G18" s="19">
        <v>7179.18217</v>
      </c>
      <c r="H18" s="19">
        <v>6960.017691</v>
      </c>
      <c r="I18" s="19">
        <v>5093</v>
      </c>
      <c r="J18" s="19">
        <v>6040</v>
      </c>
      <c r="K18" s="19">
        <v>5234</v>
      </c>
      <c r="L18" s="19">
        <v>4252</v>
      </c>
      <c r="M18" s="19">
        <v>3914</v>
      </c>
      <c r="N18" s="19">
        <v>4153</v>
      </c>
      <c r="O18" s="19">
        <v>5554</v>
      </c>
      <c r="P18" s="19">
        <v>7010</v>
      </c>
      <c r="Q18" s="19">
        <v>6740</v>
      </c>
      <c r="R18" s="22">
        <v>7490</v>
      </c>
      <c r="S18" s="22">
        <v>8349.048648</v>
      </c>
      <c r="T18" s="45">
        <f t="shared" si="8"/>
        <v>259.12627709497207</v>
      </c>
    </row>
    <row r="19" spans="1:20" x14ac:dyDescent="0.25">
      <c r="A19" s="18" t="s">
        <v>15</v>
      </c>
      <c r="B19" s="29">
        <v>22423</v>
      </c>
      <c r="C19" s="19">
        <v>19993.865501060001</v>
      </c>
      <c r="D19" s="19">
        <v>22800.829387549999</v>
      </c>
      <c r="E19" s="19">
        <v>27683.061352000001</v>
      </c>
      <c r="F19" s="19">
        <v>31121.041243</v>
      </c>
      <c r="G19" s="19">
        <v>36667.770741</v>
      </c>
      <c r="H19" s="19">
        <v>34746.271343</v>
      </c>
      <c r="I19" s="19">
        <v>26438</v>
      </c>
      <c r="J19" s="19">
        <v>28203</v>
      </c>
      <c r="K19" s="19">
        <v>32911</v>
      </c>
      <c r="L19" s="19">
        <v>34053</v>
      </c>
      <c r="M19" s="19">
        <v>30392</v>
      </c>
      <c r="N19" s="19">
        <v>34904</v>
      </c>
      <c r="O19" s="19">
        <v>35926</v>
      </c>
      <c r="P19" s="19">
        <v>38696</v>
      </c>
      <c r="Q19" s="19">
        <v>41397</v>
      </c>
      <c r="R19" s="22">
        <v>46905</v>
      </c>
      <c r="S19" s="22">
        <v>48872.344269000001</v>
      </c>
      <c r="T19" s="45">
        <f t="shared" si="8"/>
        <v>217.95631391428444</v>
      </c>
    </row>
    <row r="20" spans="1:20" x14ac:dyDescent="0.25">
      <c r="A20" s="18" t="s">
        <v>16</v>
      </c>
      <c r="B20" s="29">
        <v>11658</v>
      </c>
      <c r="C20" s="23">
        <v>12336.03769716</v>
      </c>
      <c r="D20" s="23">
        <v>13039.14965381</v>
      </c>
      <c r="E20" s="23">
        <v>10860.939386</v>
      </c>
      <c r="F20" s="23">
        <v>10594.929163999999</v>
      </c>
      <c r="G20" s="23">
        <v>11904.061591</v>
      </c>
      <c r="H20" s="23">
        <v>17516.739176999999</v>
      </c>
      <c r="I20" s="23">
        <v>22041</v>
      </c>
      <c r="J20" s="23">
        <v>29866</v>
      </c>
      <c r="K20" s="23">
        <v>25731</v>
      </c>
      <c r="L20" s="23">
        <v>29112</v>
      </c>
      <c r="M20" s="23">
        <v>26862</v>
      </c>
      <c r="N20" s="23">
        <v>25150</v>
      </c>
      <c r="O20" s="23">
        <v>18786</v>
      </c>
      <c r="P20" s="23">
        <v>14661</v>
      </c>
      <c r="Q20" s="23">
        <v>19512</v>
      </c>
      <c r="R20" s="24">
        <v>18655</v>
      </c>
      <c r="S20" s="24">
        <v>17591.011667999999</v>
      </c>
      <c r="T20" s="45">
        <f t="shared" si="8"/>
        <v>150.89219135357695</v>
      </c>
    </row>
    <row r="21" spans="1:20" x14ac:dyDescent="0.25">
      <c r="A21" s="31" t="s">
        <v>34</v>
      </c>
      <c r="B21" s="32">
        <v>10765</v>
      </c>
      <c r="C21" s="26">
        <v>7657.8278038999997</v>
      </c>
      <c r="D21" s="26">
        <v>9761.6797337400003</v>
      </c>
      <c r="E21" s="26">
        <v>16822.121965999999</v>
      </c>
      <c r="F21" s="26">
        <v>20526.112078999999</v>
      </c>
      <c r="G21" s="26">
        <v>24763.709149999999</v>
      </c>
      <c r="H21" s="26">
        <v>17229.532166000001</v>
      </c>
      <c r="I21" s="26">
        <v>4397</v>
      </c>
      <c r="J21" s="27">
        <v>-1663</v>
      </c>
      <c r="K21" s="26">
        <v>7180</v>
      </c>
      <c r="L21" s="26">
        <v>4941</v>
      </c>
      <c r="M21" s="26">
        <v>3529</v>
      </c>
      <c r="N21" s="26">
        <v>9754</v>
      </c>
      <c r="O21" s="26">
        <v>17140</v>
      </c>
      <c r="P21" s="26">
        <v>24035</v>
      </c>
      <c r="Q21" s="26">
        <v>21885</v>
      </c>
      <c r="R21" s="28">
        <v>28250</v>
      </c>
      <c r="S21" s="28">
        <v>31281.332600000002</v>
      </c>
      <c r="T21" s="47">
        <f>S21/B21*100</f>
        <v>290.58367487227127</v>
      </c>
    </row>
    <row r="22" spans="1:20" x14ac:dyDescent="0.25">
      <c r="A22" s="18" t="s">
        <v>17</v>
      </c>
      <c r="B22" s="33">
        <v>51427</v>
      </c>
      <c r="C22" s="23">
        <v>55410.544422949999</v>
      </c>
      <c r="D22" s="23">
        <v>61745.726311999999</v>
      </c>
      <c r="E22" s="23">
        <v>71155.997023000004</v>
      </c>
      <c r="F22" s="23">
        <v>81858.551370999994</v>
      </c>
      <c r="G22" s="23">
        <v>91481.564943999998</v>
      </c>
      <c r="H22" s="23">
        <v>93370.913090999995</v>
      </c>
      <c r="I22" s="23">
        <v>81044</v>
      </c>
      <c r="J22" s="23">
        <v>90160</v>
      </c>
      <c r="K22" s="23">
        <v>97338</v>
      </c>
      <c r="L22" s="23">
        <v>98577</v>
      </c>
      <c r="M22" s="23">
        <v>97166</v>
      </c>
      <c r="N22" s="23">
        <v>106090</v>
      </c>
      <c r="O22" s="23">
        <v>115314</v>
      </c>
      <c r="P22" s="23">
        <v>119434</v>
      </c>
      <c r="Q22" s="23">
        <v>137843</v>
      </c>
      <c r="R22" s="23">
        <v>147182</v>
      </c>
      <c r="S22" s="23">
        <v>151455.11751899999</v>
      </c>
      <c r="T22" s="45">
        <f>S22/B22*100</f>
        <v>294.5050606082408</v>
      </c>
    </row>
    <row r="23" spans="1:20" x14ac:dyDescent="0.25">
      <c r="A23" s="18" t="s">
        <v>18</v>
      </c>
      <c r="B23" s="33">
        <v>77921</v>
      </c>
      <c r="C23" s="23">
        <v>88528.067403820009</v>
      </c>
      <c r="D23" s="23">
        <v>95181.901981999996</v>
      </c>
      <c r="E23" s="23">
        <v>107041.070439</v>
      </c>
      <c r="F23" s="23">
        <v>133284.51263700001</v>
      </c>
      <c r="G23" s="23">
        <v>134129.13980199999</v>
      </c>
      <c r="H23" s="23">
        <v>120489.36552000001</v>
      </c>
      <c r="I23" s="23">
        <v>92687</v>
      </c>
      <c r="J23" s="23">
        <v>88713</v>
      </c>
      <c r="K23" s="23">
        <v>94995</v>
      </c>
      <c r="L23" s="23">
        <v>91816</v>
      </c>
      <c r="M23" s="23">
        <v>88700</v>
      </c>
      <c r="N23" s="23">
        <v>98859</v>
      </c>
      <c r="O23" s="23">
        <v>104465</v>
      </c>
      <c r="P23" s="23">
        <v>100350</v>
      </c>
      <c r="Q23" s="23">
        <v>117810</v>
      </c>
      <c r="R23" s="23">
        <v>132440</v>
      </c>
      <c r="S23" s="23">
        <v>137793.447564</v>
      </c>
      <c r="T23" s="45">
        <f>S23/B23*100</f>
        <v>176.83737062409364</v>
      </c>
    </row>
    <row r="24" spans="1:20" ht="15" customHeight="1" x14ac:dyDescent="0.25">
      <c r="A24" s="18" t="s">
        <v>19</v>
      </c>
      <c r="B24" s="25">
        <v>-26494</v>
      </c>
      <c r="C24" s="23">
        <v>-33117.522980870002</v>
      </c>
      <c r="D24" s="23">
        <v>-33436.175669999997</v>
      </c>
      <c r="E24" s="23">
        <v>-35885.073415999999</v>
      </c>
      <c r="F24" s="23">
        <v>-51425.961265999998</v>
      </c>
      <c r="G24" s="23">
        <v>-42647.574858</v>
      </c>
      <c r="H24" s="23">
        <v>-27118.452429000001</v>
      </c>
      <c r="I24" s="23">
        <v>-11643</v>
      </c>
      <c r="J24" s="23">
        <v>1447</v>
      </c>
      <c r="K24" s="23">
        <v>2343</v>
      </c>
      <c r="L24" s="23">
        <v>6761</v>
      </c>
      <c r="M24" s="23">
        <v>8466</v>
      </c>
      <c r="N24" s="23">
        <v>7231</v>
      </c>
      <c r="O24" s="23">
        <v>10849</v>
      </c>
      <c r="P24" s="23">
        <v>19084</v>
      </c>
      <c r="Q24" s="23">
        <v>20033</v>
      </c>
      <c r="R24" s="23">
        <v>14742</v>
      </c>
      <c r="S24" s="23">
        <v>13661.669954999999</v>
      </c>
      <c r="T24" s="46" t="s">
        <v>90</v>
      </c>
    </row>
    <row r="25" spans="1:20" ht="15" customHeight="1" x14ac:dyDescent="0.25">
      <c r="A25" s="18" t="s">
        <v>70</v>
      </c>
      <c r="B25" s="25">
        <v>35416</v>
      </c>
      <c r="C25" s="23">
        <v>49326.907985900005</v>
      </c>
      <c r="D25" s="23">
        <v>50018.663660999999</v>
      </c>
      <c r="E25" s="23">
        <v>57946.097917999999</v>
      </c>
      <c r="F25" s="23">
        <v>66193.931599000003</v>
      </c>
      <c r="G25" s="23">
        <v>75480.871539999993</v>
      </c>
      <c r="H25" s="23">
        <v>63717.198988999997</v>
      </c>
      <c r="I25" s="23">
        <v>50845</v>
      </c>
      <c r="J25" s="23">
        <v>37785</v>
      </c>
      <c r="K25" s="23">
        <v>32990</v>
      </c>
      <c r="L25" s="23">
        <v>33353</v>
      </c>
      <c r="M25" s="23">
        <v>37489</v>
      </c>
      <c r="N25" s="23">
        <v>35185</v>
      </c>
      <c r="O25" s="23">
        <v>38445</v>
      </c>
      <c r="P25" s="23">
        <v>25226</v>
      </c>
      <c r="Q25" s="23">
        <v>23723</v>
      </c>
      <c r="R25" s="23">
        <v>24288</v>
      </c>
      <c r="S25" s="23">
        <v>27528.821937000001</v>
      </c>
      <c r="T25" s="45">
        <f>S25/B25*100</f>
        <v>77.729901561441167</v>
      </c>
    </row>
    <row r="26" spans="1:20" x14ac:dyDescent="0.25">
      <c r="A26" s="18" t="s">
        <v>36</v>
      </c>
      <c r="B26" s="25">
        <v>3219</v>
      </c>
      <c r="C26" s="23">
        <v>3461.9098603623729</v>
      </c>
      <c r="D26" s="23">
        <v>3613.84700536745</v>
      </c>
      <c r="E26" s="23">
        <v>3849.6635226270087</v>
      </c>
      <c r="F26" s="23">
        <v>3984.9006512234719</v>
      </c>
      <c r="G26" s="23">
        <v>4228.2427973515269</v>
      </c>
      <c r="H26" s="23">
        <v>4544.3892061409379</v>
      </c>
      <c r="I26" s="23">
        <v>4634</v>
      </c>
      <c r="J26" s="23">
        <v>4664</v>
      </c>
      <c r="K26" s="23">
        <v>4729</v>
      </c>
      <c r="L26" s="23">
        <v>4769</v>
      </c>
      <c r="M26" s="23">
        <v>4778</v>
      </c>
      <c r="N26" s="23">
        <v>4878</v>
      </c>
      <c r="O26" s="23">
        <v>5019</v>
      </c>
      <c r="P26" s="23">
        <v>5140</v>
      </c>
      <c r="Q26" s="23">
        <v>5372</v>
      </c>
      <c r="R26" s="23">
        <v>5584</v>
      </c>
      <c r="S26" s="23">
        <v>5814.7630443353237</v>
      </c>
      <c r="T26" s="45">
        <f>S26/B26*100</f>
        <v>180.63880224713648</v>
      </c>
    </row>
    <row r="27" spans="1:20" x14ac:dyDescent="0.25">
      <c r="A27" s="2" t="s">
        <v>100</v>
      </c>
      <c r="B27" s="2"/>
    </row>
    <row r="28" spans="1:20" x14ac:dyDescent="0.25">
      <c r="A28" s="2" t="s">
        <v>85</v>
      </c>
      <c r="B28" s="2"/>
    </row>
    <row r="29" spans="1:20" x14ac:dyDescent="0.25">
      <c r="A29" s="78" t="s">
        <v>86</v>
      </c>
      <c r="B29" s="78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42"/>
    </row>
    <row r="30" spans="1:20" x14ac:dyDescent="0.25">
      <c r="A30" s="6"/>
      <c r="B30" s="6"/>
    </row>
  </sheetData>
  <mergeCells count="1">
    <mergeCell ref="A29:R29"/>
  </mergeCells>
  <hyperlinks>
    <hyperlink ref="L5" location="_ftn1" display="_ftn1"/>
    <hyperlink ref="N5" location="_ftn2" display="_ftn2"/>
    <hyperlink ref="P5" location="_ftn3" display="_ftn3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28"/>
  <sheetViews>
    <sheetView workbookViewId="0">
      <selection activeCell="E2" sqref="E2"/>
    </sheetView>
  </sheetViews>
  <sheetFormatPr defaultColWidth="9.140625" defaultRowHeight="12" x14ac:dyDescent="0.2"/>
  <cols>
    <col min="1" max="1" width="14" style="7" customWidth="1"/>
    <col min="2" max="18" width="8.7109375" style="7" customWidth="1"/>
    <col min="19" max="16384" width="9.140625" style="7"/>
  </cols>
  <sheetData>
    <row r="4" spans="1:22" x14ac:dyDescent="0.2">
      <c r="A4" s="54" t="s">
        <v>0</v>
      </c>
      <c r="B4" s="54" t="s">
        <v>72</v>
      </c>
      <c r="C4" s="54" t="s">
        <v>24</v>
      </c>
      <c r="D4" s="54" t="s">
        <v>25</v>
      </c>
      <c r="E4" s="54" t="s">
        <v>26</v>
      </c>
      <c r="F4" s="54" t="s">
        <v>27</v>
      </c>
      <c r="G4" s="54" t="s">
        <v>28</v>
      </c>
      <c r="H4" s="54" t="s">
        <v>3</v>
      </c>
      <c r="I4" s="54" t="s">
        <v>4</v>
      </c>
      <c r="J4" s="54" t="s">
        <v>5</v>
      </c>
      <c r="K4" s="54" t="s">
        <v>6</v>
      </c>
      <c r="L4" s="54" t="s">
        <v>1</v>
      </c>
      <c r="M4" s="54" t="s">
        <v>2</v>
      </c>
      <c r="N4" s="54" t="s">
        <v>7</v>
      </c>
      <c r="O4" s="54" t="s">
        <v>20</v>
      </c>
      <c r="P4" s="54" t="s">
        <v>21</v>
      </c>
      <c r="Q4" s="54" t="s">
        <v>22</v>
      </c>
      <c r="R4" s="54" t="s">
        <v>23</v>
      </c>
      <c r="S4" s="54" t="s">
        <v>88</v>
      </c>
    </row>
    <row r="5" spans="1:22" x14ac:dyDescent="0.2">
      <c r="A5" s="55" t="s">
        <v>10</v>
      </c>
      <c r="B5" s="56">
        <v>392243</v>
      </c>
      <c r="C5" s="56">
        <v>451948.04815118999</v>
      </c>
      <c r="D5" s="56">
        <v>484078.56982765999</v>
      </c>
      <c r="E5" s="56">
        <v>523712.49722600001</v>
      </c>
      <c r="F5" s="56">
        <v>593140.26739699999</v>
      </c>
      <c r="G5" s="56">
        <v>655560.536601</v>
      </c>
      <c r="H5" s="56">
        <v>709827</v>
      </c>
      <c r="I5" s="56">
        <v>613367</v>
      </c>
      <c r="J5" s="56">
        <v>598187</v>
      </c>
      <c r="K5" s="56">
        <v>624807</v>
      </c>
      <c r="L5" s="56">
        <v>610376</v>
      </c>
      <c r="M5" s="56">
        <v>612441</v>
      </c>
      <c r="N5" s="56">
        <v>618791</v>
      </c>
      <c r="O5" s="57">
        <v>639647.94654599996</v>
      </c>
      <c r="P5" s="57">
        <v>633109.42524300003</v>
      </c>
      <c r="Q5" s="58">
        <v>678395</v>
      </c>
      <c r="R5" s="58">
        <v>751159.62603599997</v>
      </c>
      <c r="S5" s="58">
        <v>796126.33504300006</v>
      </c>
      <c r="T5" s="9"/>
      <c r="V5" s="8"/>
    </row>
    <row r="6" spans="1:22" x14ac:dyDescent="0.2">
      <c r="A6" s="55" t="s">
        <v>11</v>
      </c>
      <c r="B6" s="56">
        <v>378256</v>
      </c>
      <c r="C6" s="56">
        <v>440959.17200940999</v>
      </c>
      <c r="D6" s="56">
        <v>470476.96280965005</v>
      </c>
      <c r="E6" s="56">
        <v>502004.97602900001</v>
      </c>
      <c r="F6" s="56">
        <v>566387.32621500001</v>
      </c>
      <c r="G6" s="56">
        <v>623617.64715500001</v>
      </c>
      <c r="H6" s="56">
        <v>685638</v>
      </c>
      <c r="I6" s="56">
        <v>603876</v>
      </c>
      <c r="J6" s="56">
        <v>593810</v>
      </c>
      <c r="K6" s="56">
        <v>612393</v>
      </c>
      <c r="L6" s="56">
        <v>601183</v>
      </c>
      <c r="M6" s="56">
        <v>604998</v>
      </c>
      <c r="N6" s="56">
        <v>604884</v>
      </c>
      <c r="O6" s="57">
        <v>616954.48994599993</v>
      </c>
      <c r="P6" s="57">
        <v>602063.82841399999</v>
      </c>
      <c r="Q6" s="58">
        <v>649769</v>
      </c>
      <c r="R6" s="58">
        <v>715419.85685700004</v>
      </c>
      <c r="S6" s="58">
        <v>756495.95379599999</v>
      </c>
      <c r="V6" s="8"/>
    </row>
    <row r="8" spans="1:22" x14ac:dyDescent="0.2">
      <c r="A8" s="4" t="s">
        <v>91</v>
      </c>
      <c r="B8" s="4"/>
      <c r="I8" s="35" t="s">
        <v>38</v>
      </c>
    </row>
    <row r="27" spans="1:8" ht="15" x14ac:dyDescent="0.25">
      <c r="A27" s="78" t="s">
        <v>86</v>
      </c>
      <c r="B27" s="78"/>
      <c r="C27" s="79"/>
      <c r="D27" s="79"/>
      <c r="E27" s="79"/>
      <c r="F27" s="79"/>
      <c r="G27" s="79"/>
      <c r="H27" s="79"/>
    </row>
    <row r="28" spans="1:8" x14ac:dyDescent="0.2">
      <c r="A28" s="2" t="s">
        <v>37</v>
      </c>
      <c r="B28" s="2"/>
    </row>
  </sheetData>
  <mergeCells count="1">
    <mergeCell ref="A27:H27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S31"/>
  <sheetViews>
    <sheetView workbookViewId="0">
      <selection activeCell="D38" sqref="D38"/>
    </sheetView>
  </sheetViews>
  <sheetFormatPr defaultColWidth="9.140625" defaultRowHeight="12" x14ac:dyDescent="0.2"/>
  <cols>
    <col min="1" max="1" width="15.5703125" style="7" customWidth="1"/>
    <col min="2" max="18" width="8.7109375" style="7" customWidth="1"/>
    <col min="19" max="16384" width="9.140625" style="7"/>
  </cols>
  <sheetData>
    <row r="4" spans="1:19" ht="14.25" customHeight="1" x14ac:dyDescent="0.2">
      <c r="A4" s="48" t="s">
        <v>0</v>
      </c>
      <c r="B4" s="48" t="s">
        <v>72</v>
      </c>
      <c r="C4" s="48" t="s">
        <v>24</v>
      </c>
      <c r="D4" s="48" t="s">
        <v>25</v>
      </c>
      <c r="E4" s="48" t="s">
        <v>26</v>
      </c>
      <c r="F4" s="48" t="s">
        <v>27</v>
      </c>
      <c r="G4" s="48" t="s">
        <v>28</v>
      </c>
      <c r="H4" s="48" t="s">
        <v>3</v>
      </c>
      <c r="I4" s="48" t="s">
        <v>4</v>
      </c>
      <c r="J4" s="48" t="s">
        <v>5</v>
      </c>
      <c r="K4" s="49" t="s">
        <v>6</v>
      </c>
      <c r="L4" s="49" t="s">
        <v>1</v>
      </c>
      <c r="M4" s="49" t="s">
        <v>2</v>
      </c>
      <c r="N4" s="49" t="s">
        <v>7</v>
      </c>
      <c r="O4" s="49" t="s">
        <v>20</v>
      </c>
      <c r="P4" s="49" t="s">
        <v>21</v>
      </c>
      <c r="Q4" s="49" t="s">
        <v>22</v>
      </c>
      <c r="R4" s="49" t="s">
        <v>23</v>
      </c>
      <c r="S4" s="49" t="s">
        <v>88</v>
      </c>
    </row>
    <row r="5" spans="1:19" x14ac:dyDescent="0.2">
      <c r="A5" s="50" t="s">
        <v>15</v>
      </c>
      <c r="B5" s="51">
        <v>22423</v>
      </c>
      <c r="C5" s="52">
        <v>19994</v>
      </c>
      <c r="D5" s="52">
        <v>22801</v>
      </c>
      <c r="E5" s="52">
        <v>27683</v>
      </c>
      <c r="F5" s="52">
        <v>31121</v>
      </c>
      <c r="G5" s="52">
        <v>36668</v>
      </c>
      <c r="H5" s="52">
        <v>34746</v>
      </c>
      <c r="I5" s="53">
        <v>26438</v>
      </c>
      <c r="J5" s="53">
        <v>28203</v>
      </c>
      <c r="K5" s="53">
        <v>32911</v>
      </c>
      <c r="L5" s="53">
        <v>34053</v>
      </c>
      <c r="M5" s="53">
        <v>30392</v>
      </c>
      <c r="N5" s="53">
        <v>34904</v>
      </c>
      <c r="O5" s="53">
        <v>35925.883707999994</v>
      </c>
      <c r="P5" s="53">
        <v>38695.897696</v>
      </c>
      <c r="Q5" s="53">
        <v>41397</v>
      </c>
      <c r="R5" s="53">
        <v>46905</v>
      </c>
      <c r="S5" s="53">
        <v>48872.344269000001</v>
      </c>
    </row>
    <row r="6" spans="1:19" x14ac:dyDescent="0.2">
      <c r="A6" s="50" t="s">
        <v>16</v>
      </c>
      <c r="B6" s="51">
        <v>11658</v>
      </c>
      <c r="C6" s="52">
        <v>12336</v>
      </c>
      <c r="D6" s="52">
        <v>13039</v>
      </c>
      <c r="E6" s="52">
        <v>10861</v>
      </c>
      <c r="F6" s="52">
        <v>10595</v>
      </c>
      <c r="G6" s="52">
        <v>11904</v>
      </c>
      <c r="H6" s="52">
        <v>17517</v>
      </c>
      <c r="I6" s="53">
        <v>22041</v>
      </c>
      <c r="J6" s="53">
        <v>29866</v>
      </c>
      <c r="K6" s="53">
        <v>25731</v>
      </c>
      <c r="L6" s="53">
        <v>29112</v>
      </c>
      <c r="M6" s="53">
        <v>26862</v>
      </c>
      <c r="N6" s="53">
        <v>25150</v>
      </c>
      <c r="O6" s="53">
        <v>18786.379605999999</v>
      </c>
      <c r="P6" s="53">
        <v>14660.641818</v>
      </c>
      <c r="Q6" s="53">
        <v>19512</v>
      </c>
      <c r="R6" s="53">
        <v>18655</v>
      </c>
      <c r="S6" s="53">
        <v>17591.011667999999</v>
      </c>
    </row>
    <row r="8" spans="1:19" x14ac:dyDescent="0.2">
      <c r="A8" s="4" t="s">
        <v>92</v>
      </c>
      <c r="B8" s="4"/>
      <c r="L8" s="34" t="s">
        <v>38</v>
      </c>
    </row>
    <row r="29" spans="1:8" x14ac:dyDescent="0.2">
      <c r="C29" s="10"/>
    </row>
    <row r="30" spans="1:8" ht="15" x14ac:dyDescent="0.25">
      <c r="A30" s="78" t="s">
        <v>86</v>
      </c>
      <c r="B30" s="78"/>
      <c r="C30" s="79"/>
      <c r="D30" s="79"/>
      <c r="E30" s="79"/>
      <c r="F30" s="79"/>
      <c r="G30" s="79"/>
      <c r="H30" s="79"/>
    </row>
    <row r="31" spans="1:8" x14ac:dyDescent="0.2">
      <c r="A31" s="2" t="s">
        <v>37</v>
      </c>
      <c r="B31" s="2"/>
    </row>
  </sheetData>
  <mergeCells count="1">
    <mergeCell ref="A30:H30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1"/>
  <sheetViews>
    <sheetView workbookViewId="0">
      <selection activeCell="C10" sqref="C10"/>
    </sheetView>
  </sheetViews>
  <sheetFormatPr defaultRowHeight="15" x14ac:dyDescent="0.25"/>
  <cols>
    <col min="1" max="1" width="4.85546875" style="1" bestFit="1" customWidth="1"/>
    <col min="2" max="2" width="12.42578125" style="1" bestFit="1" customWidth="1"/>
    <col min="3" max="3" width="35.140625" style="1" customWidth="1"/>
    <col min="4" max="4" width="11.28515625" style="1" bestFit="1" customWidth="1"/>
    <col min="5" max="5" width="13.42578125" style="1" customWidth="1"/>
    <col min="6" max="6" width="6.42578125" style="1" customWidth="1"/>
    <col min="7" max="7" width="5" style="1" customWidth="1"/>
    <col min="8" max="8" width="13" style="1" customWidth="1"/>
    <col min="9" max="9" width="51.85546875" style="1" customWidth="1"/>
    <col min="10" max="10" width="9.140625" style="1"/>
    <col min="11" max="11" width="12.85546875" style="1" customWidth="1"/>
    <col min="12" max="16384" width="9.140625" style="1"/>
  </cols>
  <sheetData>
    <row r="3" spans="1:13" x14ac:dyDescent="0.25">
      <c r="A3" s="4" t="s">
        <v>107</v>
      </c>
      <c r="G3" s="36" t="s">
        <v>108</v>
      </c>
      <c r="H3" s="36"/>
      <c r="I3" s="37"/>
      <c r="J3" s="37"/>
      <c r="K3" s="37"/>
    </row>
    <row r="4" spans="1:13" ht="11.25" customHeight="1" x14ac:dyDescent="0.25">
      <c r="A4" s="10"/>
      <c r="E4" s="101" t="s">
        <v>84</v>
      </c>
      <c r="K4" s="101" t="s">
        <v>84</v>
      </c>
    </row>
    <row r="5" spans="1:13" x14ac:dyDescent="0.25">
      <c r="A5" s="15" t="s">
        <v>39</v>
      </c>
      <c r="B5" s="15" t="s">
        <v>40</v>
      </c>
      <c r="C5" s="15" t="s">
        <v>41</v>
      </c>
      <c r="D5" s="15" t="s">
        <v>42</v>
      </c>
      <c r="E5" s="15" t="s">
        <v>10</v>
      </c>
      <c r="G5" s="65" t="s">
        <v>39</v>
      </c>
      <c r="H5" s="66" t="s">
        <v>40</v>
      </c>
      <c r="I5" s="67" t="s">
        <v>41</v>
      </c>
      <c r="J5" s="68" t="s">
        <v>42</v>
      </c>
      <c r="K5" s="15" t="s">
        <v>10</v>
      </c>
    </row>
    <row r="6" spans="1:13" x14ac:dyDescent="0.25">
      <c r="A6" s="59" t="s">
        <v>44</v>
      </c>
      <c r="B6" s="60">
        <v>27759560625</v>
      </c>
      <c r="C6" s="61" t="s">
        <v>93</v>
      </c>
      <c r="D6" s="60" t="s">
        <v>45</v>
      </c>
      <c r="E6" s="62">
        <v>21613.303351999999</v>
      </c>
      <c r="F6" s="3"/>
      <c r="G6" s="69" t="s">
        <v>44</v>
      </c>
      <c r="H6" s="60">
        <v>27759560625</v>
      </c>
      <c r="I6" s="61" t="s">
        <v>93</v>
      </c>
      <c r="J6" s="60" t="s">
        <v>45</v>
      </c>
      <c r="K6" s="62">
        <v>14101.740694</v>
      </c>
      <c r="M6" s="3"/>
    </row>
    <row r="7" spans="1:13" ht="14.25" customHeight="1" x14ac:dyDescent="0.25">
      <c r="A7" s="59" t="s">
        <v>47</v>
      </c>
      <c r="B7" s="63">
        <v>28921978587</v>
      </c>
      <c r="C7" s="61" t="s">
        <v>68</v>
      </c>
      <c r="D7" s="60" t="s">
        <v>45</v>
      </c>
      <c r="E7" s="62">
        <v>10519.884837</v>
      </c>
      <c r="G7" s="69" t="s">
        <v>47</v>
      </c>
      <c r="H7" s="63">
        <v>81793146560</v>
      </c>
      <c r="I7" s="61" t="s">
        <v>74</v>
      </c>
      <c r="J7" s="60" t="s">
        <v>45</v>
      </c>
      <c r="K7" s="62">
        <v>7931.3215140000002</v>
      </c>
    </row>
    <row r="8" spans="1:13" x14ac:dyDescent="0.25">
      <c r="A8" s="59" t="s">
        <v>50</v>
      </c>
      <c r="B8" s="63">
        <v>62226620908</v>
      </c>
      <c r="C8" s="61" t="s">
        <v>109</v>
      </c>
      <c r="D8" s="60" t="s">
        <v>45</v>
      </c>
      <c r="E8" s="62">
        <v>7657.4063820000001</v>
      </c>
      <c r="F8" s="5"/>
      <c r="G8" s="69" t="s">
        <v>50</v>
      </c>
      <c r="H8" s="63">
        <v>28921978587</v>
      </c>
      <c r="I8" s="61" t="s">
        <v>68</v>
      </c>
      <c r="J8" s="60" t="s">
        <v>45</v>
      </c>
      <c r="K8" s="62">
        <v>7328.5527970000003</v>
      </c>
    </row>
    <row r="9" spans="1:13" x14ac:dyDescent="0.25">
      <c r="A9" s="59" t="s">
        <v>52</v>
      </c>
      <c r="B9" s="63">
        <v>58292277611</v>
      </c>
      <c r="C9" s="61" t="s">
        <v>94</v>
      </c>
      <c r="D9" s="60" t="s">
        <v>53</v>
      </c>
      <c r="E9" s="62">
        <v>7090.5145830000001</v>
      </c>
      <c r="F9" s="3"/>
      <c r="G9" s="69" t="s">
        <v>52</v>
      </c>
      <c r="H9" s="63">
        <v>44205501677</v>
      </c>
      <c r="I9" s="61" t="s">
        <v>75</v>
      </c>
      <c r="J9" s="60" t="s">
        <v>45</v>
      </c>
      <c r="K9" s="62">
        <v>6826.5321439999998</v>
      </c>
    </row>
    <row r="10" spans="1:13" x14ac:dyDescent="0.25">
      <c r="A10" s="59" t="s">
        <v>54</v>
      </c>
      <c r="B10" s="63">
        <v>81793146560</v>
      </c>
      <c r="C10" s="61" t="s">
        <v>110</v>
      </c>
      <c r="D10" s="60" t="s">
        <v>45</v>
      </c>
      <c r="E10" s="62">
        <v>6069.8278769999997</v>
      </c>
      <c r="G10" s="69" t="s">
        <v>54</v>
      </c>
      <c r="H10" s="63">
        <v>29955634590</v>
      </c>
      <c r="I10" s="61" t="s">
        <v>48</v>
      </c>
      <c r="J10" s="60" t="s">
        <v>45</v>
      </c>
      <c r="K10" s="62">
        <v>4104.9978140000003</v>
      </c>
    </row>
    <row r="11" spans="1:13" x14ac:dyDescent="0.25">
      <c r="A11" s="59" t="s">
        <v>55</v>
      </c>
      <c r="B11" s="63">
        <v>66089976432</v>
      </c>
      <c r="C11" s="61" t="s">
        <v>61</v>
      </c>
      <c r="D11" s="60" t="s">
        <v>62</v>
      </c>
      <c r="E11" s="62">
        <v>5865.3447029999998</v>
      </c>
      <c r="G11" s="69" t="s">
        <v>55</v>
      </c>
      <c r="H11" s="63" t="s">
        <v>76</v>
      </c>
      <c r="I11" s="61" t="s">
        <v>102</v>
      </c>
      <c r="J11" s="60" t="s">
        <v>77</v>
      </c>
      <c r="K11" s="62">
        <v>3720.9962150000001</v>
      </c>
    </row>
    <row r="12" spans="1:13" x14ac:dyDescent="0.25">
      <c r="A12" s="59" t="s">
        <v>57</v>
      </c>
      <c r="B12" s="64" t="s">
        <v>58</v>
      </c>
      <c r="C12" s="61" t="s">
        <v>59</v>
      </c>
      <c r="D12" s="60" t="s">
        <v>45</v>
      </c>
      <c r="E12" s="62">
        <v>5721.3354049999998</v>
      </c>
      <c r="G12" s="69" t="s">
        <v>57</v>
      </c>
      <c r="H12" s="64" t="s">
        <v>78</v>
      </c>
      <c r="I12" s="61" t="s">
        <v>79</v>
      </c>
      <c r="J12" s="60" t="s">
        <v>45</v>
      </c>
      <c r="K12" s="62">
        <v>2936.0198540000001</v>
      </c>
    </row>
    <row r="13" spans="1:13" x14ac:dyDescent="0.25">
      <c r="A13" s="59" t="s">
        <v>60</v>
      </c>
      <c r="B13" s="63">
        <v>75550985023</v>
      </c>
      <c r="C13" s="61" t="s">
        <v>56</v>
      </c>
      <c r="D13" s="60" t="s">
        <v>45</v>
      </c>
      <c r="E13" s="62">
        <v>5566.4126299999998</v>
      </c>
      <c r="G13" s="69" t="s">
        <v>60</v>
      </c>
      <c r="H13" s="63">
        <v>29524210204</v>
      </c>
      <c r="I13" s="70" t="s">
        <v>80</v>
      </c>
      <c r="J13" s="60" t="s">
        <v>45</v>
      </c>
      <c r="K13" s="62">
        <v>2310.432186</v>
      </c>
    </row>
    <row r="14" spans="1:13" x14ac:dyDescent="0.25">
      <c r="A14" s="59" t="s">
        <v>63</v>
      </c>
      <c r="B14" s="63">
        <v>46108893754</v>
      </c>
      <c r="C14" s="61" t="s">
        <v>111</v>
      </c>
      <c r="D14" s="60" t="s">
        <v>45</v>
      </c>
      <c r="E14" s="62">
        <v>4805.9082440000002</v>
      </c>
      <c r="G14" s="69" t="s">
        <v>63</v>
      </c>
      <c r="H14" s="63">
        <v>44138062462</v>
      </c>
      <c r="I14" s="61" t="s">
        <v>103</v>
      </c>
      <c r="J14" s="60" t="s">
        <v>81</v>
      </c>
      <c r="K14" s="62">
        <v>1952.3286330000001</v>
      </c>
    </row>
    <row r="15" spans="1:13" x14ac:dyDescent="0.25">
      <c r="A15" s="59" t="s">
        <v>64</v>
      </c>
      <c r="B15" s="63">
        <v>44205501677</v>
      </c>
      <c r="C15" s="61" t="s">
        <v>95</v>
      </c>
      <c r="D15" s="60" t="s">
        <v>45</v>
      </c>
      <c r="E15" s="62">
        <v>4767.5025349999996</v>
      </c>
      <c r="G15" s="69" t="s">
        <v>64</v>
      </c>
      <c r="H15" s="63">
        <v>82023167977</v>
      </c>
      <c r="I15" s="61" t="s">
        <v>82</v>
      </c>
      <c r="J15" s="60" t="s">
        <v>83</v>
      </c>
      <c r="K15" s="62">
        <v>1919.6545599999999</v>
      </c>
    </row>
    <row r="16" spans="1:13" ht="15" customHeight="1" x14ac:dyDescent="0.25">
      <c r="A16" s="80" t="s">
        <v>65</v>
      </c>
      <c r="B16" s="80"/>
      <c r="C16" s="80"/>
      <c r="D16" s="80"/>
      <c r="E16" s="38">
        <f>SUM(E6:E15)</f>
        <v>79677.440548000013</v>
      </c>
      <c r="G16" s="80" t="s">
        <v>65</v>
      </c>
      <c r="H16" s="80"/>
      <c r="I16" s="80"/>
      <c r="J16" s="80"/>
      <c r="K16" s="38">
        <f>SUM(K6:K15)</f>
        <v>53132.576410999995</v>
      </c>
    </row>
    <row r="17" spans="1:11" ht="15" customHeight="1" x14ac:dyDescent="0.25">
      <c r="A17" s="80" t="s">
        <v>105</v>
      </c>
      <c r="B17" s="80"/>
      <c r="C17" s="80"/>
      <c r="D17" s="80"/>
      <c r="E17" s="11">
        <v>796126.33504300006</v>
      </c>
      <c r="G17" s="81" t="s">
        <v>104</v>
      </c>
      <c r="H17" s="82"/>
      <c r="I17" s="82"/>
      <c r="J17" s="83"/>
      <c r="K17" s="40">
        <v>392243.41148541996</v>
      </c>
    </row>
    <row r="18" spans="1:11" ht="15" customHeight="1" x14ac:dyDescent="0.25">
      <c r="A18" s="80" t="s">
        <v>106</v>
      </c>
      <c r="B18" s="80"/>
      <c r="C18" s="80"/>
      <c r="D18" s="80"/>
      <c r="E18" s="39">
        <f>E16/E17</f>
        <v>0.10008140296438819</v>
      </c>
      <c r="G18" s="80" t="s">
        <v>106</v>
      </c>
      <c r="H18" s="80"/>
      <c r="I18" s="80"/>
      <c r="J18" s="80"/>
      <c r="K18" s="39">
        <f>K16/K17</f>
        <v>0.13545817432544685</v>
      </c>
    </row>
    <row r="19" spans="1:11" x14ac:dyDescent="0.25">
      <c r="A19" s="17" t="s">
        <v>71</v>
      </c>
      <c r="B19" s="16"/>
      <c r="C19" s="16"/>
      <c r="D19" s="16"/>
      <c r="E19" s="16"/>
      <c r="F19" s="16"/>
      <c r="G19" s="17" t="s">
        <v>71</v>
      </c>
    </row>
    <row r="20" spans="1:11" x14ac:dyDescent="0.25">
      <c r="G20" s="41"/>
    </row>
    <row r="21" spans="1:11" x14ac:dyDescent="0.25">
      <c r="D21" s="12"/>
    </row>
  </sheetData>
  <mergeCells count="6">
    <mergeCell ref="G18:J18"/>
    <mergeCell ref="G16:J16"/>
    <mergeCell ref="G17:J17"/>
    <mergeCell ref="A16:D16"/>
    <mergeCell ref="A17:D17"/>
    <mergeCell ref="A18:D18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9"/>
  <sheetViews>
    <sheetView workbookViewId="0">
      <selection activeCell="D27" sqref="D27"/>
    </sheetView>
  </sheetViews>
  <sheetFormatPr defaultRowHeight="15" x14ac:dyDescent="0.25"/>
  <cols>
    <col min="1" max="1" width="5.5703125" style="1" customWidth="1"/>
    <col min="2" max="2" width="12.5703125" style="1" customWidth="1"/>
    <col min="3" max="3" width="28.28515625" style="1" customWidth="1"/>
    <col min="4" max="4" width="11.28515625" style="1" bestFit="1" customWidth="1"/>
    <col min="5" max="5" width="9.140625" style="1"/>
    <col min="6" max="6" width="12.5703125" style="1" bestFit="1" customWidth="1"/>
    <col min="7" max="16384" width="9.140625" style="1"/>
  </cols>
  <sheetData>
    <row r="3" spans="1:9" x14ac:dyDescent="0.25">
      <c r="A3" s="10" t="s">
        <v>101</v>
      </c>
      <c r="B3" s="13"/>
      <c r="E3" s="14"/>
    </row>
    <row r="4" spans="1:9" x14ac:dyDescent="0.25">
      <c r="A4" s="10"/>
      <c r="B4" s="13"/>
      <c r="E4" s="103" t="s">
        <v>73</v>
      </c>
      <c r="F4" s="102"/>
    </row>
    <row r="5" spans="1:9" ht="22.5" x14ac:dyDescent="0.25">
      <c r="A5" s="15" t="s">
        <v>39</v>
      </c>
      <c r="B5" s="15" t="s">
        <v>40</v>
      </c>
      <c r="C5" s="15" t="s">
        <v>41</v>
      </c>
      <c r="D5" s="15" t="s">
        <v>42</v>
      </c>
      <c r="E5" s="15" t="s">
        <v>43</v>
      </c>
      <c r="F5" s="15" t="s">
        <v>15</v>
      </c>
    </row>
    <row r="6" spans="1:9" x14ac:dyDescent="0.25">
      <c r="A6" s="59" t="s">
        <v>44</v>
      </c>
      <c r="B6" s="60">
        <v>28921978587</v>
      </c>
      <c r="C6" s="74" t="s">
        <v>68</v>
      </c>
      <c r="D6" s="60" t="s">
        <v>45</v>
      </c>
      <c r="E6" s="60" t="s">
        <v>51</v>
      </c>
      <c r="F6" s="51">
        <v>1107307.6610000001</v>
      </c>
      <c r="I6" s="77"/>
    </row>
    <row r="7" spans="1:9" x14ac:dyDescent="0.25">
      <c r="A7" s="59" t="s">
        <v>47</v>
      </c>
      <c r="B7" s="60">
        <v>44205501677</v>
      </c>
      <c r="C7" s="74" t="s">
        <v>95</v>
      </c>
      <c r="D7" s="60" t="s">
        <v>45</v>
      </c>
      <c r="E7" s="60" t="s">
        <v>49</v>
      </c>
      <c r="F7" s="51">
        <v>984428.28</v>
      </c>
    </row>
    <row r="8" spans="1:9" x14ac:dyDescent="0.25">
      <c r="A8" s="59" t="s">
        <v>50</v>
      </c>
      <c r="B8" s="60">
        <v>81793146560</v>
      </c>
      <c r="C8" s="61" t="s">
        <v>110</v>
      </c>
      <c r="D8" s="60" t="s">
        <v>45</v>
      </c>
      <c r="E8" s="60" t="s">
        <v>46</v>
      </c>
      <c r="F8" s="51">
        <v>717064.45299999998</v>
      </c>
    </row>
    <row r="9" spans="1:9" x14ac:dyDescent="0.25">
      <c r="A9" s="59" t="s">
        <v>52</v>
      </c>
      <c r="B9" s="60">
        <v>27759560625</v>
      </c>
      <c r="C9" s="74" t="s">
        <v>93</v>
      </c>
      <c r="D9" s="60" t="s">
        <v>45</v>
      </c>
      <c r="E9" s="60" t="s">
        <v>46</v>
      </c>
      <c r="F9" s="51">
        <v>655571.15800000005</v>
      </c>
    </row>
    <row r="10" spans="1:9" x14ac:dyDescent="0.25">
      <c r="A10" s="59" t="s">
        <v>54</v>
      </c>
      <c r="B10" s="60" t="s">
        <v>66</v>
      </c>
      <c r="C10" s="74" t="s">
        <v>112</v>
      </c>
      <c r="D10" s="60" t="s">
        <v>45</v>
      </c>
      <c r="E10" s="60" t="s">
        <v>51</v>
      </c>
      <c r="F10" s="51">
        <v>457170.07500000001</v>
      </c>
    </row>
    <row r="11" spans="1:9" x14ac:dyDescent="0.25">
      <c r="A11" s="59" t="s">
        <v>55</v>
      </c>
      <c r="B11" s="75">
        <v>48471634697</v>
      </c>
      <c r="C11" s="74" t="s">
        <v>67</v>
      </c>
      <c r="D11" s="60" t="s">
        <v>45</v>
      </c>
      <c r="E11" s="60" t="s">
        <v>49</v>
      </c>
      <c r="F11" s="51">
        <v>432322.22600000002</v>
      </c>
    </row>
    <row r="12" spans="1:9" x14ac:dyDescent="0.25">
      <c r="A12" s="59" t="s">
        <v>57</v>
      </c>
      <c r="B12" s="60">
        <v>57500462912</v>
      </c>
      <c r="C12" s="74" t="s">
        <v>96</v>
      </c>
      <c r="D12" s="60" t="s">
        <v>45</v>
      </c>
      <c r="E12" s="60" t="s">
        <v>51</v>
      </c>
      <c r="F12" s="51">
        <v>398543.79200000002</v>
      </c>
    </row>
    <row r="13" spans="1:9" x14ac:dyDescent="0.25">
      <c r="A13" s="59" t="s">
        <v>60</v>
      </c>
      <c r="B13" s="60">
        <v>36201212847</v>
      </c>
      <c r="C13" s="74" t="s">
        <v>113</v>
      </c>
      <c r="D13" s="60" t="s">
        <v>97</v>
      </c>
      <c r="E13" s="60" t="s">
        <v>46</v>
      </c>
      <c r="F13" s="51">
        <v>377006.90500000003</v>
      </c>
    </row>
    <row r="14" spans="1:9" x14ac:dyDescent="0.25">
      <c r="A14" s="59" t="s">
        <v>63</v>
      </c>
      <c r="B14" s="60">
        <v>66089976432</v>
      </c>
      <c r="C14" s="74" t="s">
        <v>61</v>
      </c>
      <c r="D14" s="60" t="s">
        <v>62</v>
      </c>
      <c r="E14" s="60" t="s">
        <v>49</v>
      </c>
      <c r="F14" s="51">
        <v>345859.63900000002</v>
      </c>
    </row>
    <row r="15" spans="1:9" x14ac:dyDescent="0.25">
      <c r="A15" s="59" t="s">
        <v>64</v>
      </c>
      <c r="B15" s="60">
        <v>89018712265</v>
      </c>
      <c r="C15" s="74" t="s">
        <v>98</v>
      </c>
      <c r="D15" s="60" t="s">
        <v>45</v>
      </c>
      <c r="E15" s="60" t="s">
        <v>46</v>
      </c>
      <c r="F15" s="51">
        <v>261909.63099999999</v>
      </c>
    </row>
    <row r="16" spans="1:9" x14ac:dyDescent="0.25">
      <c r="A16" s="80" t="s">
        <v>69</v>
      </c>
      <c r="B16" s="80"/>
      <c r="C16" s="80"/>
      <c r="D16" s="80"/>
      <c r="E16" s="80"/>
      <c r="F16" s="71">
        <f>SUM(F6:F15)</f>
        <v>5737183.8200000012</v>
      </c>
    </row>
    <row r="17" spans="1:6" x14ac:dyDescent="0.25">
      <c r="A17" s="84" t="s">
        <v>99</v>
      </c>
      <c r="B17" s="84"/>
      <c r="C17" s="84"/>
      <c r="D17" s="84"/>
      <c r="E17" s="84"/>
      <c r="F17" s="72">
        <v>48872344.269000001</v>
      </c>
    </row>
    <row r="18" spans="1:6" x14ac:dyDescent="0.25">
      <c r="A18" s="84" t="s">
        <v>114</v>
      </c>
      <c r="B18" s="84"/>
      <c r="C18" s="84"/>
      <c r="D18" s="84"/>
      <c r="E18" s="84"/>
      <c r="F18" s="73">
        <f>F16/F17</f>
        <v>0.11739121390252459</v>
      </c>
    </row>
    <row r="19" spans="1:6" x14ac:dyDescent="0.25">
      <c r="A19" s="17" t="s">
        <v>71</v>
      </c>
    </row>
  </sheetData>
  <mergeCells count="3">
    <mergeCell ref="A16:E16"/>
    <mergeCell ref="A17:E17"/>
    <mergeCell ref="A18:E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5</vt:i4>
      </vt:variant>
    </vt:vector>
  </HeadingPairs>
  <TitlesOfParts>
    <vt:vector size="10" baseType="lpstr">
      <vt:lpstr>Tablica 1</vt:lpstr>
      <vt:lpstr>Grafikon 1</vt:lpstr>
      <vt:lpstr>Grafikon 2</vt:lpstr>
      <vt:lpstr>Tablica 2_Tablica 3</vt:lpstr>
      <vt:lpstr>Tablica 4</vt:lpstr>
      <vt:lpstr>'Tablica 1'!_ftn1</vt:lpstr>
      <vt:lpstr>'Tablica 1'!_ftn4</vt:lpstr>
      <vt:lpstr>'Tablica 1'!_ftnref1</vt:lpstr>
      <vt:lpstr>'Tablica 1'!_ftnref2</vt:lpstr>
      <vt:lpstr>'Tablica 1'!_ftnref4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korisnik</cp:lastModifiedBy>
  <dcterms:created xsi:type="dcterms:W3CDTF">2015-02-16T09:02:58Z</dcterms:created>
  <dcterms:modified xsi:type="dcterms:W3CDTF">2021-03-30T20:57:30Z</dcterms:modified>
</cp:coreProperties>
</file>