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9150" tabRatio="786" activeTab="1"/>
  </bookViews>
  <sheets>
    <sheet name="Popis otocni gradovi i opc " sheetId="4" r:id="rId1"/>
    <sheet name="Rezultati poduz. OH" sheetId="5" r:id="rId2"/>
    <sheet name="Tablica 1" sheetId="8" r:id="rId3"/>
    <sheet name="Grafikon 1" sheetId="19" r:id="rId4"/>
    <sheet name="Grafikon 2" sheetId="20" r:id="rId5"/>
    <sheet name="Tablica 2" sheetId="21" r:id="rId6"/>
    <sheet name="Tablica 3" sheetId="12" r:id="rId7"/>
    <sheet name="Tablica 4" sheetId="16" r:id="rId8"/>
  </sheets>
  <definedNames>
    <definedName name="_ftn1" localSheetId="6">'Tablica 3'!#REF!</definedName>
    <definedName name="_ftn1" localSheetId="7">'Tablica 4'!#REF!</definedName>
    <definedName name="_ftnref1" localSheetId="6">'Tablica 3'!$B$7</definedName>
    <definedName name="_ftnref1" localSheetId="7">'Tablica 4'!$B$7</definedName>
    <definedName name="OLE_LINK2" localSheetId="1">'Rezultati poduz. OH'!$E$8</definedName>
    <definedName name="plaća" localSheetId="3">#REF!</definedName>
    <definedName name="plaća" localSheetId="4">#REF!</definedName>
    <definedName name="plaća" localSheetId="0">#REF!</definedName>
    <definedName name="plaća" localSheetId="1">#REF!</definedName>
    <definedName name="plaća" localSheetId="2">#REF!</definedName>
    <definedName name="plaća" localSheetId="7">#REF!</definedName>
    <definedName name="plaća">#REF!</definedName>
    <definedName name="PODACI" localSheetId="3">#REF!</definedName>
    <definedName name="PODACI" localSheetId="4">#REF!</definedName>
    <definedName name="PODACI" localSheetId="0">#REF!</definedName>
    <definedName name="PODACI" localSheetId="1">#REF!</definedName>
    <definedName name="PODACI" localSheetId="2">#REF!</definedName>
    <definedName name="PODACI" localSheetId="7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J8" i="21" l="1"/>
  <c r="K8" i="21"/>
  <c r="L8" i="21"/>
  <c r="M8" i="21"/>
  <c r="J9" i="21"/>
  <c r="K9" i="21"/>
  <c r="L9" i="21"/>
  <c r="M9" i="21"/>
  <c r="K7" i="21"/>
  <c r="L7" i="21"/>
  <c r="J7" i="21"/>
  <c r="R8" i="21"/>
  <c r="S8" i="21"/>
  <c r="T8" i="21"/>
  <c r="U8" i="21"/>
  <c r="R9" i="21"/>
  <c r="S9" i="21"/>
  <c r="T9" i="21"/>
  <c r="U9" i="21"/>
  <c r="S7" i="21"/>
  <c r="T7" i="21"/>
  <c r="R7" i="21"/>
  <c r="B11" i="20" l="1"/>
  <c r="B11" i="19"/>
  <c r="I12" i="16"/>
  <c r="H12" i="16"/>
  <c r="G12" i="16"/>
  <c r="F12" i="16"/>
  <c r="E12" i="16"/>
  <c r="D12" i="16"/>
  <c r="I12" i="12"/>
  <c r="H12" i="12"/>
  <c r="G12" i="12"/>
  <c r="F12" i="12"/>
  <c r="E12" i="12"/>
  <c r="D12" i="12"/>
  <c r="E13" i="8"/>
  <c r="J13" i="8" s="1"/>
  <c r="D13" i="8"/>
  <c r="H13" i="8" s="1"/>
  <c r="C13" i="8"/>
  <c r="B13" i="8"/>
  <c r="J12" i="8"/>
  <c r="I12" i="8"/>
  <c r="H12" i="8"/>
  <c r="G12" i="8"/>
  <c r="J11" i="8"/>
  <c r="I11" i="8"/>
  <c r="H11" i="8"/>
  <c r="G11" i="8"/>
  <c r="J10" i="8"/>
  <c r="I10" i="8"/>
  <c r="H10" i="8"/>
  <c r="G10" i="8"/>
  <c r="J9" i="8"/>
  <c r="I9" i="8"/>
  <c r="H9" i="8"/>
  <c r="G9" i="8"/>
  <c r="J8" i="8"/>
  <c r="I8" i="8"/>
  <c r="H8" i="8"/>
  <c r="G8" i="8"/>
  <c r="J7" i="8"/>
  <c r="I7" i="8"/>
  <c r="H7" i="8"/>
  <c r="G7" i="8"/>
  <c r="J6" i="8"/>
  <c r="I6" i="8"/>
  <c r="H6" i="8"/>
  <c r="G6" i="8"/>
  <c r="H18" i="5"/>
  <c r="H17" i="5"/>
  <c r="H16" i="5"/>
  <c r="H15" i="5"/>
  <c r="H14" i="5"/>
  <c r="H13" i="5"/>
  <c r="H12" i="5"/>
  <c r="H11" i="5"/>
  <c r="H10" i="5"/>
  <c r="H9" i="5"/>
  <c r="H8" i="5"/>
  <c r="H7" i="5"/>
  <c r="D19" i="5"/>
  <c r="D18" i="5"/>
  <c r="D17" i="5"/>
  <c r="D16" i="5"/>
  <c r="D15" i="5"/>
  <c r="D14" i="5"/>
  <c r="D13" i="5"/>
  <c r="D12" i="5"/>
  <c r="D11" i="5"/>
  <c r="D10" i="5"/>
  <c r="D9" i="5"/>
  <c r="D8" i="5"/>
  <c r="G13" i="8" l="1"/>
  <c r="I13" i="8"/>
</calcChain>
</file>

<file path=xl/sharedStrings.xml><?xml version="1.0" encoding="utf-8"?>
<sst xmlns="http://schemas.openxmlformats.org/spreadsheetml/2006/main" count="241" uniqueCount="159">
  <si>
    <t>Otočna Hrvatska</t>
  </si>
  <si>
    <t>Primorsko-goranska županija</t>
  </si>
  <si>
    <t>Splitsko-dalmatinska županija</t>
  </si>
  <si>
    <t>Cres/otok Cres</t>
  </si>
  <si>
    <t>Punat/otok Krk</t>
  </si>
  <si>
    <t>Bol/otok Brač</t>
  </si>
  <si>
    <t>Okrug/otok Čiovo</t>
  </si>
  <si>
    <t>Baška/otok Krk</t>
  </si>
  <si>
    <t>Vrbnik/otok Krk</t>
  </si>
  <si>
    <t>Milna/otok Brač</t>
  </si>
  <si>
    <t>Hvar/otok Hvar</t>
  </si>
  <si>
    <t>Dobrinj/otok Krk</t>
  </si>
  <si>
    <t>Lopar/otok Rab</t>
  </si>
  <si>
    <t>Nerežišća/otok Brač</t>
  </si>
  <si>
    <t>Jelsa/otok Hvar</t>
  </si>
  <si>
    <t>Krk/otok Krk</t>
  </si>
  <si>
    <t>Rab/otok Rab</t>
  </si>
  <si>
    <t>Postira/otok Brač</t>
  </si>
  <si>
    <t>Sućuraj/otok Hvar</t>
  </si>
  <si>
    <t>Malinska-Dubašnica/otok Krk</t>
  </si>
  <si>
    <t>Mali Lošinj/otok Mali Lošinj</t>
  </si>
  <si>
    <t>Pučišća/otok Brač</t>
  </si>
  <si>
    <t>Stari Grad/otok Hvar</t>
  </si>
  <si>
    <t>Omišalj/otok Krk</t>
  </si>
  <si>
    <t>Selca/otok Brač</t>
  </si>
  <si>
    <t>Šolta/otok Šolta</t>
  </si>
  <si>
    <t>Ličko-senjska županija</t>
  </si>
  <si>
    <t>Supetar/otok Brač</t>
  </si>
  <si>
    <t>Komiža/otok Vis</t>
  </si>
  <si>
    <t>Novalja/otok Pag</t>
  </si>
  <si>
    <t>Sutivan/otok Brač</t>
  </si>
  <si>
    <t>Vis/otok Vis</t>
  </si>
  <si>
    <t>Šibenska županija</t>
  </si>
  <si>
    <t>Dubrovačko-neretvanska županija</t>
  </si>
  <si>
    <t>Murter/otok Murter</t>
  </si>
  <si>
    <t>Tisno/otok Murter</t>
  </si>
  <si>
    <t>Blato/otok Korčula</t>
  </si>
  <si>
    <t>Mljet/otok Mljet</t>
  </si>
  <si>
    <t>Zadarska županija</t>
  </si>
  <si>
    <t>Korčula/otok Korčula</t>
  </si>
  <si>
    <t>Janjina/poluotok Pelješac</t>
  </si>
  <si>
    <t>Sali/Dugi otok</t>
  </si>
  <si>
    <t>Tkon/otok Pašman</t>
  </si>
  <si>
    <t>Lumbarda/otok Korčula</t>
  </si>
  <si>
    <t>Orebić/poluotok Pelješac</t>
  </si>
  <si>
    <t>Kolan/otok Pag</t>
  </si>
  <si>
    <t>Vir/otok Vir</t>
  </si>
  <si>
    <t>Smokvica/otok Korčula</t>
  </si>
  <si>
    <t>Ston/poluotok Pelješac</t>
  </si>
  <si>
    <t>Pag/otok Pag</t>
  </si>
  <si>
    <t>Kali/otok Ugljan</t>
  </si>
  <si>
    <t>Vela Luka/otok Korčula</t>
  </si>
  <si>
    <t>Trpanj/poluotok Pelješac</t>
  </si>
  <si>
    <t>Povljana/otok Pag</t>
  </si>
  <si>
    <t>Kukljica/otok Ugljan</t>
  </si>
  <si>
    <t>Lastovo/otok Lastovo</t>
  </si>
  <si>
    <t>Pašman/otok Pašman</t>
  </si>
  <si>
    <t>Preko/otok Ugljan</t>
  </si>
  <si>
    <t>Opis</t>
  </si>
  <si>
    <t>Ukupno RH</t>
  </si>
  <si>
    <t>Index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</si>
  <si>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</si>
  <si>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</si>
  <si>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</si>
  <si>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</si>
  <si>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</si>
  <si>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</si>
  <si>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</si>
  <si>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</si>
  <si>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</si>
  <si>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</si>
  <si>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</si>
  <si>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</si>
  <si>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Prosječna mjesečna neto plaća po zaposlenom</t>
  </si>
  <si>
    <t>Bruto investicije samo u novu dugotrajnu imovinu</t>
  </si>
  <si>
    <t>Ukupno</t>
  </si>
  <si>
    <t>Ukupan prihod</t>
  </si>
  <si>
    <t>Izvor: Fina, Registar godišnjih financijskih izvještaja</t>
  </si>
  <si>
    <t>Područje djelatnosti</t>
  </si>
  <si>
    <t>I) Djelatnost pružanja smještaja te pripreme i usluživanja hrane</t>
  </si>
  <si>
    <t>Ostale djelatnosti</t>
  </si>
  <si>
    <t xml:space="preserve">A) Poljoprivreda, šumarstvo i ribarstvo </t>
  </si>
  <si>
    <t>C) Prerađivačka industrija</t>
  </si>
  <si>
    <t>F) Građevinarstvo</t>
  </si>
  <si>
    <t>G) Trgovina na veliko i malo</t>
  </si>
  <si>
    <t>Konsolidirani financ. rezultat – dobit (+) ili gubitak (-) razdoblja</t>
  </si>
  <si>
    <t>Prihod po poduzetniku</t>
  </si>
  <si>
    <t>Prihod po zaposlenom</t>
  </si>
  <si>
    <t>Dobit (+) ili gubitak (-) razdoblja po poduzetniku</t>
  </si>
  <si>
    <t>Dobit (+) ili gubitak (-) razdoblja po zaposlenom</t>
  </si>
  <si>
    <t>OIB</t>
  </si>
  <si>
    <t>Naziv</t>
  </si>
  <si>
    <t>Sjedište</t>
  </si>
  <si>
    <t>Izvor: Fina - Registar godišnjih financijskih izvještaja</t>
  </si>
  <si>
    <t xml:space="preserve">2018. </t>
  </si>
  <si>
    <t>2018.</t>
  </si>
  <si>
    <t>C - Prerađivačka industrija</t>
  </si>
  <si>
    <t>E - Opskrba vodom; uklanjanje otpadnih voda, gospodarenje otpadom te djelatnosti sanacije okoliša</t>
  </si>
  <si>
    <t>H - Prijevoz i skladištenje</t>
  </si>
  <si>
    <t>K - Financijske djelatnosti i djelatnosti osiguranja</t>
  </si>
  <si>
    <t>O - Javna uprava i obrana; obvezno socijalno osiguranje</t>
  </si>
  <si>
    <t>P - Obrazovanje</t>
  </si>
  <si>
    <t>R - Umjetnost, zabava i rekreacija</t>
  </si>
  <si>
    <t>S - Ostale uslužne djelatnosti</t>
  </si>
  <si>
    <t>Fizičke osobe bez djelatnosti</t>
  </si>
  <si>
    <t>Dobit/gubitak razdoblja</t>
  </si>
  <si>
    <t>Ukupno top pet</t>
  </si>
  <si>
    <t>L) Poslovanje nekretninama</t>
  </si>
  <si>
    <t xml:space="preserve">2019. </t>
  </si>
  <si>
    <t>2019.</t>
  </si>
  <si>
    <t xml:space="preserve">I - Djelatnosti pružanja smještaja te pripreme i usluživanja hrane </t>
  </si>
  <si>
    <t>G - Trgovina na veliko i na malo; popravak motornih vozila i motocikala</t>
  </si>
  <si>
    <t>N - Administrativne i pomoćne uslužne djelatnosti</t>
  </si>
  <si>
    <t>M - Stručne, znanstvene i tehničke djelatnosti</t>
  </si>
  <si>
    <t>B - Rudarstvo i vađenje</t>
  </si>
  <si>
    <t>J - Informacije i komunikacije</t>
  </si>
  <si>
    <t>Q - Djelatnosti zdravstvene zaštite i socijalne skrbi</t>
  </si>
  <si>
    <t>D - Opskrba električnom energijom, plinom, parom i klimatizacija</t>
  </si>
  <si>
    <t>u tis kunama</t>
  </si>
  <si>
    <t>F - Građevinarstvo</t>
  </si>
  <si>
    <t>L - Poslovanje nekretninama</t>
  </si>
  <si>
    <t>A - Poljoprivreda, šumarstvo i ribarstvo</t>
  </si>
  <si>
    <r>
      <t xml:space="preserve">Tablica. </t>
    </r>
    <r>
      <rPr>
        <sz val="9"/>
        <color theme="4" tint="-0.499984740745262"/>
        <rFont val="Arial"/>
        <family val="2"/>
        <charset val="238"/>
      </rPr>
      <t>Popis 51 grada/općine - otočna područja RH</t>
    </r>
  </si>
  <si>
    <r>
      <t xml:space="preserve">Tablica. </t>
    </r>
    <r>
      <rPr>
        <sz val="9"/>
        <color theme="4" tint="-0.499984740745262"/>
        <rFont val="Arial"/>
        <family val="2"/>
        <charset val="238"/>
      </rPr>
      <t>Osnovni financijski podaci poslovanja poduzetnika otočnih područja i svih poduzetnika RH u 2019. g. (iznosi u tisućama kuna, prosječne plaće u kunama)</t>
    </r>
  </si>
  <si>
    <r>
      <t xml:space="preserve">Tablica 1. </t>
    </r>
    <r>
      <rPr>
        <sz val="9"/>
        <color theme="4" tint="-0.499984740745262"/>
        <rFont val="Arial"/>
        <family val="2"/>
        <charset val="238"/>
      </rPr>
      <t>Osnovni financijski podaci poslovanja poduzetnika otočnih područja u 2019. godini prema djelatnostima (iznosi u tisućama kuna, prosječne plaće u kunama)</t>
    </r>
  </si>
  <si>
    <t>JADRANKA HOTELI d.o.o.</t>
  </si>
  <si>
    <t>Mali Lošinj</t>
  </si>
  <si>
    <t>IMPERIAL RIVIERA d.d.</t>
  </si>
  <si>
    <t>Rab</t>
  </si>
  <si>
    <t>SUNČANI HVAR d.d.</t>
  </si>
  <si>
    <t>Hvar</t>
  </si>
  <si>
    <t>SVPETRVS HOTELI d.d.</t>
  </si>
  <si>
    <t>Supetar</t>
  </si>
  <si>
    <t>HADRIA d.o.o.</t>
  </si>
  <si>
    <t>Novalja</t>
  </si>
  <si>
    <t>HELIOS FAROS d.d.</t>
  </si>
  <si>
    <t>Stari Grad</t>
  </si>
  <si>
    <t>VIS d.d.</t>
  </si>
  <si>
    <t>Vis</t>
  </si>
  <si>
    <t>Ukupno top pet poduzetnika</t>
  </si>
  <si>
    <t>Ukupni prihodi 2019</t>
  </si>
  <si>
    <t>Broj poduzetnika 2019</t>
  </si>
  <si>
    <r>
      <t xml:space="preserve">Grafikon 2. </t>
    </r>
    <r>
      <rPr>
        <sz val="9"/>
        <color theme="4" tint="-0.499984740745262"/>
        <rFont val="Arial"/>
        <family val="2"/>
        <charset val="238"/>
      </rPr>
      <t>Udio u broju poduzetnika otočnih područja, prema djelatnosti u 2019. godini</t>
    </r>
  </si>
  <si>
    <r>
      <t xml:space="preserve">Grafikon 1. </t>
    </r>
    <r>
      <rPr>
        <sz val="9"/>
        <color theme="4" tint="-0.499984740745262"/>
        <rFont val="Arial"/>
        <family val="2"/>
        <charset val="238"/>
      </rPr>
      <t>Udio u ukupnim prihodima poduzetnika otočnih područja, prema djelatnosti u 2019. godini</t>
    </r>
  </si>
  <si>
    <t>Udio otočnih gradova i općina u RH</t>
  </si>
  <si>
    <t>Jadranska Hrvatska</t>
  </si>
  <si>
    <t>Ukupno Hrvatska</t>
  </si>
  <si>
    <t>Broj poduz.</t>
  </si>
  <si>
    <t>Broj zaposl.</t>
  </si>
  <si>
    <t>Građevinarstvo</t>
  </si>
  <si>
    <t>Trgovina na veliko i malo</t>
  </si>
  <si>
    <t>Udio poduzetnika otočne Hrvatske u RH</t>
  </si>
  <si>
    <t>Udio poduzetnika otočne Hrvatske u JH</t>
  </si>
  <si>
    <t>Neto dob./gub.</t>
  </si>
  <si>
    <t>Djel. pružanja smještaja te pripr. i usluž. hrane</t>
  </si>
  <si>
    <t>(iznosi u tisućama kn)</t>
  </si>
  <si>
    <t>Tablica 2. Najznačajnija područja djelatnosti u Otočnoj Hrvatskoj u 2019. godini – usporedba s Jadranskom Hrvatskom i RH</t>
  </si>
  <si>
    <r>
      <t xml:space="preserve">Tablica 4. </t>
    </r>
    <r>
      <rPr>
        <sz val="9"/>
        <color theme="4" tint="-0.499984740745262"/>
        <rFont val="Arial"/>
        <family val="2"/>
        <charset val="238"/>
      </rPr>
      <t>Top pet poduzetnika sa sjedištem na području otočne Hrvatske po kriteriju dobiti razdoblja u 2019. godini (iznosi u tisućama kuna)</t>
    </r>
  </si>
  <si>
    <r>
      <t xml:space="preserve">Tablica 3. </t>
    </r>
    <r>
      <rPr>
        <sz val="9"/>
        <color theme="4" tint="-0.499984740745262"/>
        <rFont val="Arial"/>
        <family val="2"/>
        <charset val="238"/>
      </rPr>
      <t>Top pet poduzetnika sa sjedištem na području otočne Hrvatske po kriteriju ukupnog prihoda u 2019. godini (iznosi u tisućama kuna)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</si>
</sst>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#0.0"/>
    <numFmt numFmtId="167" formatCode="0.0%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3366"/>
      <name val="Arial"/>
      <family val="2"/>
      <charset val="238"/>
    </font>
    <font>
      <sz val="10"/>
      <color rgb="FF003366"/>
      <name val="Arabic Typesetting"/>
      <family val="4"/>
      <charset val="238"/>
    </font>
    <font>
      <b/>
      <sz val="8.5"/>
      <color rgb="FF17365D"/>
      <name val="Arial"/>
      <family val="2"/>
      <charset val="238"/>
    </font>
    <font>
      <sz val="8.5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indexed="9"/>
      <name val="Arial"/>
      <family val="2"/>
      <charset val="238"/>
    </font>
    <font>
      <sz val="8.5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i/>
      <sz val="8.5"/>
      <color rgb="FF17365D"/>
      <name val="Arial"/>
      <family val="2"/>
      <charset val="238"/>
    </font>
    <font>
      <sz val="9"/>
      <color rgb="FF17375E"/>
      <name val="Arial"/>
      <family val="2"/>
      <charset val="238"/>
    </font>
    <font>
      <b/>
      <sz val="9"/>
      <color rgb="FF17375E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16365C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8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56"/>
      <name val="Arial"/>
      <family val="2"/>
      <charset val="238"/>
    </font>
    <font>
      <b/>
      <sz val="8.5"/>
      <color rgb="FF1F497D"/>
      <name val="Arial"/>
      <family val="2"/>
      <charset val="238"/>
    </font>
    <font>
      <b/>
      <sz val="8.5"/>
      <color theme="4" tint="-0.499984740745262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i/>
      <sz val="8"/>
      <color rgb="FF003366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16365C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FFFFFF"/>
      </left>
      <right/>
      <top style="thin">
        <color theme="0" tint="-0.24994659260841701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FFFFFF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FFFFF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7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2" fillId="0" borderId="0"/>
    <xf numFmtId="9" fontId="9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3" fillId="0" borderId="0" xfId="1" applyFont="1"/>
    <xf numFmtId="0" fontId="1" fillId="0" borderId="0" xfId="1"/>
    <xf numFmtId="0" fontId="13" fillId="0" borderId="0" xfId="0" applyFont="1" applyAlignment="1">
      <alignment vertical="center"/>
    </xf>
    <xf numFmtId="0" fontId="14" fillId="0" borderId="0" xfId="0" applyFont="1"/>
    <xf numFmtId="0" fontId="2" fillId="0" borderId="0" xfId="29" applyFont="1"/>
    <xf numFmtId="0" fontId="1" fillId="0" borderId="0" xfId="29"/>
    <xf numFmtId="0" fontId="17" fillId="0" borderId="0" xfId="29" applyFont="1" applyFill="1" applyBorder="1" applyAlignment="1">
      <alignment horizontal="justify" vertical="center"/>
    </xf>
    <xf numFmtId="1" fontId="17" fillId="0" borderId="0" xfId="29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16" fillId="5" borderId="2" xfId="23" applyFont="1" applyFill="1" applyBorder="1" applyAlignment="1">
      <alignment horizontal="center" vertical="center" wrapText="1"/>
    </xf>
    <xf numFmtId="0" fontId="9" fillId="0" borderId="0" xfId="30"/>
    <xf numFmtId="0" fontId="5" fillId="4" borderId="4" xfId="1" applyFont="1" applyFill="1" applyBorder="1" applyAlignment="1">
      <alignment horizontal="justify" vertical="center" wrapText="1"/>
    </xf>
    <xf numFmtId="0" fontId="19" fillId="0" borderId="6" xfId="29" applyFont="1" applyBorder="1" applyAlignment="1">
      <alignment horizontal="justify" vertical="center"/>
    </xf>
    <xf numFmtId="0" fontId="23" fillId="0" borderId="6" xfId="2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indent="7"/>
    </xf>
    <xf numFmtId="0" fontId="28" fillId="0" borderId="0" xfId="0" applyFont="1" applyAlignment="1">
      <alignment vertical="center"/>
    </xf>
    <xf numFmtId="0" fontId="19" fillId="6" borderId="6" xfId="29" applyFont="1" applyFill="1" applyBorder="1" applyAlignment="1">
      <alignment horizontal="justify" vertical="center"/>
    </xf>
    <xf numFmtId="0" fontId="19" fillId="0" borderId="6" xfId="29" applyFont="1" applyBorder="1" applyAlignment="1">
      <alignment horizontal="left" vertical="center"/>
    </xf>
    <xf numFmtId="49" fontId="30" fillId="9" borderId="2" xfId="30" applyNumberFormat="1" applyFont="1" applyFill="1" applyBorder="1" applyAlignment="1">
      <alignment horizontal="center" vertical="center" wrapText="1"/>
    </xf>
    <xf numFmtId="0" fontId="15" fillId="9" borderId="4" xfId="29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3" fontId="26" fillId="10" borderId="8" xfId="38" applyNumberFormat="1" applyFont="1" applyFill="1" applyBorder="1" applyAlignment="1">
      <alignment vertical="center" wrapText="1"/>
    </xf>
    <xf numFmtId="3" fontId="25" fillId="8" borderId="5" xfId="23" applyNumberFormat="1" applyFont="1" applyFill="1" applyBorder="1" applyAlignment="1">
      <alignment horizontal="left" vertical="center"/>
    </xf>
    <xf numFmtId="3" fontId="25" fillId="8" borderId="5" xfId="0" applyNumberFormat="1" applyFont="1" applyFill="1" applyBorder="1" applyAlignment="1">
      <alignment horizontal="right"/>
    </xf>
    <xf numFmtId="0" fontId="0" fillId="0" borderId="9" xfId="0" applyBorder="1"/>
    <xf numFmtId="164" fontId="1" fillId="0" borderId="0" xfId="29" applyNumberFormat="1"/>
    <xf numFmtId="3" fontId="0" fillId="0" borderId="0" xfId="0" applyNumberFormat="1"/>
    <xf numFmtId="0" fontId="15" fillId="11" borderId="4" xfId="29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1" fillId="13" borderId="5" xfId="0" applyFont="1" applyFill="1" applyBorder="1" applyAlignment="1">
      <alignment vertical="center"/>
    </xf>
    <xf numFmtId="0" fontId="22" fillId="7" borderId="5" xfId="0" applyFont="1" applyFill="1" applyBorder="1" applyAlignment="1">
      <alignment vertical="center"/>
    </xf>
    <xf numFmtId="165" fontId="31" fillId="0" borderId="13" xfId="33" applyNumberFormat="1" applyFont="1" applyFill="1" applyBorder="1" applyAlignment="1">
      <alignment vertical="center"/>
    </xf>
    <xf numFmtId="3" fontId="32" fillId="10" borderId="10" xfId="38" applyNumberFormat="1" applyFont="1" applyFill="1" applyBorder="1" applyAlignment="1">
      <alignment vertical="center" wrapText="1"/>
    </xf>
    <xf numFmtId="3" fontId="32" fillId="10" borderId="8" xfId="38" applyNumberFormat="1" applyFont="1" applyFill="1" applyBorder="1" applyAlignment="1">
      <alignment vertical="center" wrapText="1"/>
    </xf>
    <xf numFmtId="165" fontId="31" fillId="0" borderId="13" xfId="33" applyNumberFormat="1" applyFont="1" applyFill="1" applyBorder="1" applyAlignment="1">
      <alignment horizontal="right" vertical="center"/>
    </xf>
    <xf numFmtId="164" fontId="9" fillId="0" borderId="0" xfId="30" applyNumberFormat="1"/>
    <xf numFmtId="0" fontId="12" fillId="0" borderId="0" xfId="33" applyFont="1" applyFill="1" applyBorder="1" applyAlignment="1">
      <alignment vertical="center"/>
    </xf>
    <xf numFmtId="0" fontId="31" fillId="0" borderId="15" xfId="33" applyFont="1" applyFill="1" applyBorder="1" applyAlignment="1">
      <alignment horizontal="center" vertical="center"/>
    </xf>
    <xf numFmtId="165" fontId="31" fillId="0" borderId="16" xfId="33" applyNumberFormat="1" applyFont="1" applyFill="1" applyBorder="1" applyAlignment="1">
      <alignment vertical="center"/>
    </xf>
    <xf numFmtId="0" fontId="33" fillId="6" borderId="14" xfId="0" applyFont="1" applyFill="1" applyBorder="1" applyAlignment="1">
      <alignment vertical="center"/>
    </xf>
    <xf numFmtId="0" fontId="31" fillId="0" borderId="15" xfId="33" applyFont="1" applyFill="1" applyBorder="1" applyAlignment="1">
      <alignment horizontal="right" vertical="center"/>
    </xf>
    <xf numFmtId="165" fontId="31" fillId="0" borderId="16" xfId="33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13" xfId="0" applyFont="1" applyBorder="1" applyAlignment="1">
      <alignment vertical="center"/>
    </xf>
    <xf numFmtId="0" fontId="34" fillId="0" borderId="0" xfId="30" applyFont="1" applyAlignment="1">
      <alignment vertical="center"/>
    </xf>
    <xf numFmtId="165" fontId="24" fillId="0" borderId="13" xfId="33" applyNumberFormat="1" applyFont="1" applyFill="1" applyBorder="1" applyAlignment="1">
      <alignment horizontal="right" vertical="center"/>
    </xf>
    <xf numFmtId="165" fontId="24" fillId="0" borderId="0" xfId="33" applyNumberFormat="1" applyFont="1" applyFill="1" applyBorder="1" applyAlignment="1">
      <alignment horizontal="right" vertical="center"/>
    </xf>
    <xf numFmtId="0" fontId="12" fillId="0" borderId="16" xfId="33" applyFont="1" applyFill="1" applyBorder="1" applyAlignment="1">
      <alignment vertical="center"/>
    </xf>
    <xf numFmtId="0" fontId="24" fillId="0" borderId="14" xfId="0" applyFont="1" applyBorder="1" applyAlignment="1">
      <alignment vertical="center"/>
    </xf>
    <xf numFmtId="165" fontId="24" fillId="0" borderId="14" xfId="33" applyNumberFormat="1" applyFont="1" applyFill="1" applyBorder="1" applyAlignment="1">
      <alignment horizontal="right" vertical="center"/>
    </xf>
    <xf numFmtId="3" fontId="25" fillId="8" borderId="14" xfId="23" applyNumberFormat="1" applyFont="1" applyFill="1" applyBorder="1" applyAlignment="1">
      <alignment horizontal="left" vertical="center"/>
    </xf>
    <xf numFmtId="3" fontId="25" fillId="8" borderId="14" xfId="0" applyNumberFormat="1" applyFont="1" applyFill="1" applyBorder="1" applyAlignment="1">
      <alignment horizontal="right"/>
    </xf>
    <xf numFmtId="3" fontId="18" fillId="12" borderId="11" xfId="29" applyNumberFormat="1" applyFont="1" applyFill="1" applyBorder="1" applyAlignment="1">
      <alignment horizontal="right" vertical="center"/>
    </xf>
    <xf numFmtId="165" fontId="18" fillId="12" borderId="11" xfId="30" applyNumberFormat="1" applyFont="1" applyFill="1" applyBorder="1"/>
    <xf numFmtId="164" fontId="18" fillId="12" borderId="11" xfId="29" applyNumberFormat="1" applyFont="1" applyFill="1" applyBorder="1" applyAlignment="1">
      <alignment horizontal="right" vertical="center"/>
    </xf>
    <xf numFmtId="3" fontId="18" fillId="0" borderId="11" xfId="30" applyNumberFormat="1" applyFont="1" applyBorder="1" applyAlignment="1">
      <alignment horizontal="right" vertical="center"/>
    </xf>
    <xf numFmtId="165" fontId="18" fillId="0" borderId="5" xfId="33" applyNumberFormat="1" applyFont="1" applyFill="1" applyBorder="1" applyAlignment="1">
      <alignment vertical="center"/>
    </xf>
    <xf numFmtId="3" fontId="18" fillId="0" borderId="5" xfId="0" applyNumberFormat="1" applyFont="1" applyBorder="1" applyAlignment="1">
      <alignment horizontal="right" vertical="center"/>
    </xf>
    <xf numFmtId="165" fontId="18" fillId="13" borderId="5" xfId="30" applyNumberFormat="1" applyFont="1" applyFill="1" applyBorder="1"/>
    <xf numFmtId="165" fontId="32" fillId="13" borderId="5" xfId="33" applyNumberFormat="1" applyFont="1" applyFill="1" applyBorder="1" applyAlignment="1">
      <alignment horizontal="right" vertical="center"/>
    </xf>
    <xf numFmtId="3" fontId="18" fillId="13" borderId="5" xfId="0" applyNumberFormat="1" applyFont="1" applyFill="1" applyBorder="1" applyAlignment="1">
      <alignment horizontal="right" vertical="center"/>
    </xf>
    <xf numFmtId="165" fontId="32" fillId="10" borderId="5" xfId="33" applyNumberFormat="1" applyFont="1" applyFill="1" applyBorder="1" applyAlignment="1">
      <alignment horizontal="right" vertical="center"/>
    </xf>
    <xf numFmtId="3" fontId="32" fillId="10" borderId="5" xfId="0" applyNumberFormat="1" applyFont="1" applyFill="1" applyBorder="1" applyAlignment="1">
      <alignment horizontal="right" vertical="center"/>
    </xf>
    <xf numFmtId="0" fontId="21" fillId="0" borderId="18" xfId="0" applyFont="1" applyBorder="1" applyAlignment="1">
      <alignment vertical="center"/>
    </xf>
    <xf numFmtId="165" fontId="18" fillId="0" borderId="18" xfId="33" applyNumberFormat="1" applyFont="1" applyFill="1" applyBorder="1" applyAlignment="1">
      <alignment vertical="center"/>
    </xf>
    <xf numFmtId="3" fontId="18" fillId="0" borderId="18" xfId="0" applyNumberFormat="1" applyFont="1" applyBorder="1" applyAlignment="1">
      <alignment horizontal="right" vertical="center"/>
    </xf>
    <xf numFmtId="0" fontId="18" fillId="0" borderId="19" xfId="0" applyFont="1" applyBorder="1"/>
    <xf numFmtId="165" fontId="18" fillId="0" borderId="19" xfId="33" applyNumberFormat="1" applyFont="1" applyFill="1" applyBorder="1" applyAlignment="1">
      <alignment horizontal="right" vertical="center"/>
    </xf>
    <xf numFmtId="165" fontId="18" fillId="12" borderId="19" xfId="33" applyNumberFormat="1" applyFont="1" applyFill="1" applyBorder="1" applyAlignment="1">
      <alignment horizontal="right" vertical="center"/>
    </xf>
    <xf numFmtId="3" fontId="18" fillId="0" borderId="19" xfId="0" applyNumberFormat="1" applyFont="1" applyBorder="1" applyAlignment="1">
      <alignment horizontal="right" vertical="center"/>
    </xf>
    <xf numFmtId="0" fontId="21" fillId="14" borderId="14" xfId="0" applyFont="1" applyFill="1" applyBorder="1" applyAlignment="1">
      <alignment vertical="center" wrapText="1"/>
    </xf>
    <xf numFmtId="165" fontId="18" fillId="14" borderId="14" xfId="33" applyNumberFormat="1" applyFont="1" applyFill="1" applyBorder="1" applyAlignment="1">
      <alignment vertical="center"/>
    </xf>
    <xf numFmtId="3" fontId="18" fillId="14" borderId="14" xfId="0" applyNumberFormat="1" applyFont="1" applyFill="1" applyBorder="1" applyAlignment="1">
      <alignment horizontal="right" vertical="center"/>
    </xf>
    <xf numFmtId="166" fontId="18" fillId="0" borderId="20" xfId="30" applyNumberFormat="1" applyFont="1" applyBorder="1" applyAlignment="1">
      <alignment horizontal="right" vertical="center"/>
    </xf>
    <xf numFmtId="164" fontId="18" fillId="13" borderId="4" xfId="29" applyNumberFormat="1" applyFont="1" applyFill="1" applyBorder="1" applyAlignment="1">
      <alignment horizontal="right" vertical="center"/>
    </xf>
    <xf numFmtId="0" fontId="15" fillId="18" borderId="4" xfId="0" applyFont="1" applyFill="1" applyBorder="1" applyAlignment="1">
      <alignment horizontal="center" vertical="center" wrapText="1"/>
    </xf>
    <xf numFmtId="0" fontId="35" fillId="15" borderId="4" xfId="0" applyFont="1" applyFill="1" applyBorder="1" applyAlignment="1">
      <alignment vertical="center"/>
    </xf>
    <xf numFmtId="0" fontId="36" fillId="16" borderId="4" xfId="0" applyFont="1" applyFill="1" applyBorder="1" applyAlignment="1">
      <alignment horizontal="right" vertical="center" wrapText="1"/>
    </xf>
    <xf numFmtId="3" fontId="36" fillId="16" borderId="4" xfId="0" applyNumberFormat="1" applyFont="1" applyFill="1" applyBorder="1" applyAlignment="1">
      <alignment horizontal="right" vertical="center"/>
    </xf>
    <xf numFmtId="3" fontId="37" fillId="16" borderId="4" xfId="0" applyNumberFormat="1" applyFont="1" applyFill="1" applyBorder="1" applyAlignment="1">
      <alignment horizontal="right" vertical="center"/>
    </xf>
    <xf numFmtId="3" fontId="33" fillId="4" borderId="4" xfId="0" applyNumberFormat="1" applyFont="1" applyFill="1" applyBorder="1" applyAlignment="1">
      <alignment horizontal="right" vertical="center"/>
    </xf>
    <xf numFmtId="3" fontId="36" fillId="16" borderId="4" xfId="0" applyNumberFormat="1" applyFont="1" applyFill="1" applyBorder="1" applyAlignment="1">
      <alignment horizontal="right" vertical="center" wrapText="1"/>
    </xf>
    <xf numFmtId="3" fontId="33" fillId="4" borderId="24" xfId="0" applyNumberFormat="1" applyFont="1" applyFill="1" applyBorder="1" applyAlignment="1">
      <alignment horizontal="right" vertical="center" wrapText="1"/>
    </xf>
    <xf numFmtId="0" fontId="15" fillId="18" borderId="2" xfId="0" applyFont="1" applyFill="1" applyBorder="1" applyAlignment="1">
      <alignment horizontal="center" vertical="center" wrapText="1"/>
    </xf>
    <xf numFmtId="3" fontId="38" fillId="10" borderId="4" xfId="0" applyNumberFormat="1" applyFont="1" applyFill="1" applyBorder="1"/>
    <xf numFmtId="3" fontId="39" fillId="10" borderId="4" xfId="0" applyNumberFormat="1" applyFont="1" applyFill="1" applyBorder="1" applyAlignment="1">
      <alignment horizontal="right" vertical="center" wrapText="1"/>
    </xf>
    <xf numFmtId="3" fontId="39" fillId="10" borderId="4" xfId="0" applyNumberFormat="1" applyFont="1" applyFill="1" applyBorder="1" applyAlignment="1">
      <alignment horizontal="right" vertical="center"/>
    </xf>
    <xf numFmtId="167" fontId="24" fillId="16" borderId="4" xfId="0" applyNumberFormat="1" applyFont="1" applyFill="1" applyBorder="1" applyAlignment="1">
      <alignment vertical="center"/>
    </xf>
    <xf numFmtId="167" fontId="33" fillId="16" borderId="24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26" fillId="0" borderId="0" xfId="0" applyFont="1"/>
    <xf numFmtId="0" fontId="43" fillId="0" borderId="0" xfId="0" applyFont="1"/>
    <xf numFmtId="0" fontId="20" fillId="0" borderId="0" xfId="0" applyFont="1" applyAlignment="1">
      <alignment horizontal="left" vertical="center"/>
    </xf>
    <xf numFmtId="0" fontId="5" fillId="4" borderId="4" xfId="1" applyFont="1" applyFill="1" applyBorder="1" applyAlignment="1">
      <alignment horizontal="justify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9" fillId="9" borderId="1" xfId="29" applyFont="1" applyFill="1" applyBorder="1" applyAlignment="1">
      <alignment horizontal="center" vertical="center" wrapText="1"/>
    </xf>
    <xf numFmtId="0" fontId="29" fillId="9" borderId="3" xfId="29" applyFont="1" applyFill="1" applyBorder="1" applyAlignment="1">
      <alignment horizontal="center" vertical="center" wrapText="1"/>
    </xf>
    <xf numFmtId="49" fontId="30" fillId="9" borderId="12" xfId="3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0" fillId="16" borderId="4" xfId="0" applyFont="1" applyFill="1" applyBorder="1" applyAlignment="1">
      <alignment horizontal="center" vertical="center" wrapText="1"/>
    </xf>
    <xf numFmtId="0" fontId="40" fillId="17" borderId="4" xfId="0" applyFont="1" applyFill="1" applyBorder="1" applyAlignment="1">
      <alignment horizontal="center" vertical="center" wrapText="1"/>
    </xf>
    <xf numFmtId="0" fontId="41" fillId="10" borderId="22" xfId="0" applyFont="1" applyFill="1" applyBorder="1" applyAlignment="1">
      <alignment horizontal="center" vertical="center" wrapText="1"/>
    </xf>
    <xf numFmtId="0" fontId="27" fillId="15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41" fillId="16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32" fillId="10" borderId="7" xfId="38" applyFont="1" applyFill="1" applyBorder="1" applyAlignment="1">
      <alignment horizontal="left" vertical="center" wrapText="1"/>
    </xf>
    <xf numFmtId="0" fontId="32" fillId="10" borderId="17" xfId="38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6" fillId="10" borderId="7" xfId="38" applyFont="1" applyFill="1" applyBorder="1" applyAlignment="1">
      <alignment horizontal="left" vertical="center" wrapText="1"/>
    </xf>
    <xf numFmtId="0" fontId="26" fillId="10" borderId="17" xfId="38" applyFont="1" applyFill="1" applyBorder="1" applyAlignment="1">
      <alignment horizontal="left" vertical="center" wrapText="1"/>
    </xf>
    <xf numFmtId="165" fontId="32" fillId="12" borderId="11" xfId="30" applyNumberFormat="1" applyFont="1" applyFill="1" applyBorder="1" applyAlignment="1">
      <alignment vertical="center"/>
    </xf>
    <xf numFmtId="164" fontId="32" fillId="12" borderId="11" xfId="29" applyNumberFormat="1" applyFont="1" applyFill="1" applyBorder="1" applyAlignment="1">
      <alignment horizontal="right" vertical="center"/>
    </xf>
    <xf numFmtId="3" fontId="32" fillId="0" borderId="11" xfId="30" applyNumberFormat="1" applyFont="1" applyBorder="1" applyAlignment="1">
      <alignment horizontal="right" vertical="center"/>
    </xf>
    <xf numFmtId="166" fontId="32" fillId="0" borderId="20" xfId="30" applyNumberFormat="1" applyFont="1" applyBorder="1" applyAlignment="1">
      <alignment horizontal="right" vertical="center"/>
    </xf>
    <xf numFmtId="164" fontId="32" fillId="13" borderId="4" xfId="29" applyNumberFormat="1" applyFont="1" applyFill="1" applyBorder="1" applyAlignment="1">
      <alignment horizontal="right" vertical="center"/>
    </xf>
  </cellXfs>
  <cellStyles count="47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8 2" xfId="39"/>
    <cellStyle name="Normal 19" xfId="12"/>
    <cellStyle name="Normal 19 2" xfId="13"/>
    <cellStyle name="Normal 2" xfId="14"/>
    <cellStyle name="Normal 2 2" xfId="15"/>
    <cellStyle name="Normal 20" xfId="16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7 2" xfId="40"/>
    <cellStyle name="Normal 8" xfId="25"/>
    <cellStyle name="Normal 9" xfId="26"/>
    <cellStyle name="Normalno" xfId="0" builtinId="0"/>
    <cellStyle name="Normalno 2" xfId="27"/>
    <cellStyle name="Normalno 2 2" xfId="28"/>
    <cellStyle name="Normalno 2 3" xfId="1"/>
    <cellStyle name="Normalno 2 3 2" xfId="35"/>
    <cellStyle name="Normalno 2 4" xfId="29"/>
    <cellStyle name="Normalno 2 5" xfId="36"/>
    <cellStyle name="Normalno 2 6" xfId="41"/>
    <cellStyle name="Normalno 3" xfId="30"/>
    <cellStyle name="Normalno 4" xfId="37"/>
    <cellStyle name="Normalno 4 2" xfId="42"/>
    <cellStyle name="Normalno 5" xfId="38"/>
    <cellStyle name="Normalno 6" xfId="34"/>
    <cellStyle name="Normalno 6 2" xfId="43"/>
    <cellStyle name="Normalno 7" xfId="44"/>
    <cellStyle name="Normalno 8" xfId="45"/>
    <cellStyle name="Normalno 9" xfId="46"/>
    <cellStyle name="Normalno_List1" xfId="33"/>
    <cellStyle name="Obično_List1" xfId="31"/>
    <cellStyle name="Percent 2" xfId="32"/>
  </cellStyles>
  <dxfs count="0"/>
  <tableStyles count="0" defaultTableStyle="TableStyleMedium2" defaultPivotStyle="PivotStyleLight16"/>
  <colors>
    <mruColors>
      <color rgb="FFE9E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500888720024804E-2"/>
          <c:y val="0.17759941638715102"/>
          <c:w val="0.5362981208047829"/>
          <c:h val="0.80281624917731209"/>
        </c:manualLayout>
      </c:layout>
      <c:pie3DChart>
        <c:varyColors val="1"/>
        <c:ser>
          <c:idx val="0"/>
          <c:order val="0"/>
          <c:tx>
            <c:strRef>
              <c:f>'Grafikon 1'!$B$5</c:f>
              <c:strCache>
                <c:ptCount val="1"/>
                <c:pt idx="0">
                  <c:v>Ukupni prihodi 2019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0.10185914953974652"/>
                  <c:y val="-7.94449334316594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6565964119778215E-2"/>
                  <c:y val="-0.180910784943422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873212956145933E-2"/>
                  <c:y val="-0.128518527329098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1299482968749356E-2"/>
                  <c:y val="3.91204573748523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1592148445786593E-2"/>
                  <c:y val="4.0864317942130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3019246207536259E-2"/>
                  <c:y val="9.53395025017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1'!$A$6:$A$11</c:f>
              <c:strCache>
                <c:ptCount val="6"/>
                <c:pt idx="0">
                  <c:v>I - Djelatnosti pružanja smještaja te pripreme i usluživanja hrane </c:v>
                </c:pt>
                <c:pt idx="1">
                  <c:v>G - Trgovina na veliko i na malo; popravak motornih vozila i motocikala</c:v>
                </c:pt>
                <c:pt idx="2">
                  <c:v>F - Građevinarstvo</c:v>
                </c:pt>
                <c:pt idx="3">
                  <c:v>C - Prerađivačka industrija</c:v>
                </c:pt>
                <c:pt idx="4">
                  <c:v>A - Poljoprivreda, šumarstvo i ribarstvo</c:v>
                </c:pt>
                <c:pt idx="5">
                  <c:v>Ostale djelatnosti</c:v>
                </c:pt>
              </c:strCache>
            </c:strRef>
          </c:cat>
          <c:val>
            <c:numRef>
              <c:f>'Grafikon 1'!$B$6:$B$11</c:f>
              <c:numCache>
                <c:formatCode>#,##0_ ;[Red]\-#,##0\ </c:formatCode>
                <c:ptCount val="6"/>
                <c:pt idx="0">
                  <c:v>3200954.3790000002</c:v>
                </c:pt>
                <c:pt idx="1">
                  <c:v>2393542.7450000001</c:v>
                </c:pt>
                <c:pt idx="2">
                  <c:v>1766068.5109999999</c:v>
                </c:pt>
                <c:pt idx="3">
                  <c:v>1374504.8359999999</c:v>
                </c:pt>
                <c:pt idx="4">
                  <c:v>720968.92500000005</c:v>
                </c:pt>
                <c:pt idx="5" formatCode="#,##0">
                  <c:v>2609978.2150000003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6796639696406959"/>
          <c:y val="0.21530727577971673"/>
          <c:w val="0.41110049041017266"/>
          <c:h val="0.78025390330740374"/>
        </c:manualLayout>
      </c:layout>
      <c:overlay val="0"/>
      <c:txPr>
        <a:bodyPr/>
        <a:lstStyle/>
        <a:p>
          <a:pPr>
            <a:defRPr sz="900" b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189728604439526E-2"/>
          <c:y val="0.16612306440418351"/>
          <c:w val="0.55344063988728087"/>
          <c:h val="0.82698541370853229"/>
        </c:manualLayout>
      </c:layout>
      <c:pie3DChart>
        <c:varyColors val="1"/>
        <c:ser>
          <c:idx val="0"/>
          <c:order val="0"/>
          <c:tx>
            <c:strRef>
              <c:f>'Grafikon 2'!$B$5</c:f>
              <c:strCache>
                <c:ptCount val="1"/>
                <c:pt idx="0">
                  <c:v>Broj poduzetnika 2019</c:v>
                </c:pt>
              </c:strCache>
            </c:strRef>
          </c:tx>
          <c:explosion val="25"/>
          <c:dPt>
            <c:idx val="0"/>
            <c:bubble3D val="0"/>
            <c:explosion val="15"/>
          </c:dPt>
          <c:dPt>
            <c:idx val="1"/>
            <c:bubble3D val="0"/>
            <c:explosion val="19"/>
          </c:dPt>
          <c:dPt>
            <c:idx val="2"/>
            <c:bubble3D val="0"/>
            <c:explosion val="19"/>
          </c:dPt>
          <c:dPt>
            <c:idx val="3"/>
            <c:bubble3D val="0"/>
            <c:explosion val="16"/>
          </c:dPt>
          <c:dPt>
            <c:idx val="4"/>
            <c:bubble3D val="0"/>
            <c:explosion val="15"/>
          </c:dPt>
          <c:dPt>
            <c:idx val="5"/>
            <c:bubble3D val="0"/>
            <c:explosion val="29"/>
          </c:dPt>
          <c:dLbls>
            <c:dLbl>
              <c:idx val="0"/>
              <c:layout>
                <c:manualLayout>
                  <c:x val="-9.5434263216239296E-2"/>
                  <c:y val="-7.39160398246308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6886284296273524E-2"/>
                  <c:y val="-0.20080323758412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2249215276010605E-2"/>
                  <c:y val="-0.1782231411017756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7906736973672286E-2"/>
                  <c:y val="-0.1219261279490901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4607345369513777E-2"/>
                  <c:y val="9.16758310239153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6.1271900734319734E-2"/>
                  <c:y val="0.12232144166336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3403322562626699E-2"/>
                  <c:y val="8.90414815466502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2'!$A$6:$A$11</c:f>
              <c:strCache>
                <c:ptCount val="6"/>
                <c:pt idx="0">
                  <c:v>I - Djelatnosti pružanja smještaja te pripreme i usluživanja hrane </c:v>
                </c:pt>
                <c:pt idx="1">
                  <c:v>G - Trgovina na veliko i na malo; popravak motornih vozila i motocikala</c:v>
                </c:pt>
                <c:pt idx="2">
                  <c:v>F - Građevinarstvo</c:v>
                </c:pt>
                <c:pt idx="3">
                  <c:v>L - Poslovanje nekretninama</c:v>
                </c:pt>
                <c:pt idx="4">
                  <c:v>N - Administrativne i pomoćne uslužne djelatnosti</c:v>
                </c:pt>
                <c:pt idx="5">
                  <c:v>Ostale djelatnosti</c:v>
                </c:pt>
              </c:strCache>
            </c:strRef>
          </c:cat>
          <c:val>
            <c:numRef>
              <c:f>'Grafikon 2'!$B$6:$B$11</c:f>
              <c:numCache>
                <c:formatCode>#,##0_ ;[Red]\-#,##0\ </c:formatCode>
                <c:ptCount val="6"/>
                <c:pt idx="0">
                  <c:v>1108</c:v>
                </c:pt>
                <c:pt idx="1">
                  <c:v>682</c:v>
                </c:pt>
                <c:pt idx="2">
                  <c:v>564</c:v>
                </c:pt>
                <c:pt idx="3">
                  <c:v>511</c:v>
                </c:pt>
                <c:pt idx="4">
                  <c:v>416</c:v>
                </c:pt>
                <c:pt idx="5" formatCode="#,##0">
                  <c:v>1673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5072502025446946"/>
          <c:y val="0.1734890585485325"/>
          <c:w val="0.43011795860550717"/>
          <c:h val="0.78290469010522623"/>
        </c:manualLayout>
      </c:layout>
      <c:overlay val="0"/>
      <c:txPr>
        <a:bodyPr/>
        <a:lstStyle/>
        <a:p>
          <a:pPr>
            <a:defRPr sz="1000" b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0</xdr:col>
      <xdr:colOff>1457325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66675</xdr:rowOff>
    </xdr:from>
    <xdr:to>
      <xdr:col>1</xdr:col>
      <xdr:colOff>463668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216143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57150</xdr:rowOff>
    </xdr:from>
    <xdr:to>
      <xdr:col>0</xdr:col>
      <xdr:colOff>1628775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57150</xdr:rowOff>
    </xdr:from>
    <xdr:to>
      <xdr:col>0</xdr:col>
      <xdr:colOff>1420355</xdr:colOff>
      <xdr:row>1</xdr:row>
      <xdr:rowOff>118650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287005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6</xdr:row>
      <xdr:rowOff>171450</xdr:rowOff>
    </xdr:from>
    <xdr:to>
      <xdr:col>8</xdr:col>
      <xdr:colOff>561975</xdr:colOff>
      <xdr:row>24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0</xdr:row>
      <xdr:rowOff>57151</xdr:rowOff>
    </xdr:from>
    <xdr:to>
      <xdr:col>0</xdr:col>
      <xdr:colOff>1451949</xdr:colOff>
      <xdr:row>1</xdr:row>
      <xdr:rowOff>142876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7151"/>
          <a:ext cx="135669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1543050</xdr:colOff>
      <xdr:row>7</xdr:row>
      <xdr:rowOff>133350</xdr:rowOff>
    </xdr:from>
    <xdr:to>
      <xdr:col>6</xdr:col>
      <xdr:colOff>504825</xdr:colOff>
      <xdr:row>9</xdr:row>
      <xdr:rowOff>47625</xdr:rowOff>
    </xdr:to>
    <xdr:sp macro="" textlink="">
      <xdr:nvSpPr>
        <xdr:cNvPr id="4" name="TekstniOkvir 3"/>
        <xdr:cNvSpPr txBox="1"/>
      </xdr:nvSpPr>
      <xdr:spPr>
        <a:xfrm>
          <a:off x="7134225" y="1400175"/>
          <a:ext cx="3419475" cy="276225"/>
        </a:xfrm>
        <a:prstGeom prst="rect">
          <a:avLst/>
        </a:prstGeom>
        <a:solidFill>
          <a:schemeClr val="accent1">
            <a:lumMod val="20000"/>
            <a:lumOff val="80000"/>
            <a:alpha val="0"/>
          </a:schemeClr>
        </a:solidFill>
        <a:ln w="9525" cmpd="sng">
          <a:solidFill>
            <a:schemeClr val="accent1">
              <a:lumMod val="20000"/>
              <a:lumOff val="8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ctr"/>
          <a:r>
            <a:rPr lang="hr-HR" sz="1050" b="1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Top pet po ukupnom prihodu u 2019.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0.11638</cdr:x>
      <cdr:y>0.04204</cdr:y>
    </cdr:from>
    <cdr:to>
      <cdr:x>0.81322</cdr:x>
      <cdr:y>0.11411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771526" y="133350"/>
          <a:ext cx="46196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685799</xdr:colOff>
      <xdr:row>6</xdr:row>
      <xdr:rowOff>28574</xdr:rowOff>
    </xdr:from>
    <xdr:to>
      <xdr:col>8</xdr:col>
      <xdr:colOff>561975</xdr:colOff>
      <xdr:row>23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0</xdr:row>
      <xdr:rowOff>57151</xdr:rowOff>
    </xdr:from>
    <xdr:to>
      <xdr:col>0</xdr:col>
      <xdr:colOff>1451949</xdr:colOff>
      <xdr:row>1</xdr:row>
      <xdr:rowOff>142876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7151"/>
          <a:ext cx="135669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0.25623</cdr:x>
      <cdr:y>0.02837</cdr:y>
    </cdr:from>
    <cdr:to>
      <cdr:x>0.70738</cdr:x>
      <cdr:y>0.11651</cdr:y>
    </cdr:to>
    <cdr:sp macro="" textlink="">
      <cdr:nvSpPr>
        <cdr:cNvPr id="2" name="TekstniOkvir 2"/>
        <cdr:cNvSpPr txBox="1"/>
      </cdr:nvSpPr>
      <cdr:spPr>
        <a:xfrm xmlns:a="http://schemas.openxmlformats.org/drawingml/2006/main">
          <a:off x="1698625" y="88900"/>
          <a:ext cx="2990850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  <a:alpha val="0"/>
          </a:schemeClr>
        </a:solidFill>
        <a:ln xmlns:a="http://schemas.openxmlformats.org/drawingml/2006/main" w="9525" cmpd="sng">
          <a:solidFill>
            <a:schemeClr val="accent1">
              <a:lumMod val="20000"/>
              <a:lumOff val="80000"/>
              <a:alpha val="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r-HR" sz="105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Top pet prema broju poduzetnika u 2019.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0</xdr:col>
      <xdr:colOff>1353680</xdr:colOff>
      <xdr:row>1</xdr:row>
      <xdr:rowOff>147225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287005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66675</xdr:rowOff>
    </xdr:from>
    <xdr:to>
      <xdr:col>1</xdr:col>
      <xdr:colOff>463668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216143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E24"/>
  <sheetViews>
    <sheetView workbookViewId="0">
      <selection activeCell="A3" sqref="A3"/>
    </sheetView>
  </sheetViews>
  <sheetFormatPr defaultColWidth="10" defaultRowHeight="15" x14ac:dyDescent="0.25"/>
  <cols>
    <col min="1" max="1" width="22" style="2" customWidth="1"/>
    <col min="2" max="2" width="19.85546875" style="2" customWidth="1"/>
    <col min="3" max="3" width="17.140625" style="2" customWidth="1"/>
    <col min="4" max="4" width="10" style="2"/>
    <col min="5" max="5" width="8.5703125" style="2" customWidth="1"/>
    <col min="6" max="16384" width="10" style="2"/>
  </cols>
  <sheetData>
    <row r="3" spans="1:5" s="1" customFormat="1" x14ac:dyDescent="0.35">
      <c r="A3" s="30" t="s">
        <v>122</v>
      </c>
    </row>
    <row r="4" spans="1:5" s="1" customFormat="1" x14ac:dyDescent="0.35">
      <c r="A4" s="3"/>
    </row>
    <row r="5" spans="1:5" ht="15.75" customHeight="1" x14ac:dyDescent="0.25">
      <c r="A5" s="98" t="s">
        <v>0</v>
      </c>
      <c r="B5" s="98"/>
      <c r="C5" s="98"/>
      <c r="D5" s="98"/>
      <c r="E5" s="98"/>
    </row>
    <row r="6" spans="1:5" x14ac:dyDescent="0.25">
      <c r="A6" s="97" t="s">
        <v>1</v>
      </c>
      <c r="B6" s="97"/>
      <c r="C6" s="97" t="s">
        <v>2</v>
      </c>
      <c r="D6" s="97"/>
      <c r="E6" s="97"/>
    </row>
    <row r="7" spans="1:5" x14ac:dyDescent="0.25">
      <c r="A7" s="13" t="s">
        <v>3</v>
      </c>
      <c r="B7" s="13" t="s">
        <v>4</v>
      </c>
      <c r="C7" s="13" t="s">
        <v>5</v>
      </c>
      <c r="D7" s="96" t="s">
        <v>6</v>
      </c>
      <c r="E7" s="96"/>
    </row>
    <row r="8" spans="1:5" x14ac:dyDescent="0.25">
      <c r="A8" s="13" t="s">
        <v>7</v>
      </c>
      <c r="B8" s="13" t="s">
        <v>8</v>
      </c>
      <c r="C8" s="13" t="s">
        <v>9</v>
      </c>
      <c r="D8" s="96" t="s">
        <v>10</v>
      </c>
      <c r="E8" s="96"/>
    </row>
    <row r="9" spans="1:5" x14ac:dyDescent="0.25">
      <c r="A9" s="13" t="s">
        <v>11</v>
      </c>
      <c r="B9" s="13" t="s">
        <v>12</v>
      </c>
      <c r="C9" s="13" t="s">
        <v>13</v>
      </c>
      <c r="D9" s="96" t="s">
        <v>14</v>
      </c>
      <c r="E9" s="96"/>
    </row>
    <row r="10" spans="1:5" x14ac:dyDescent="0.25">
      <c r="A10" s="13" t="s">
        <v>15</v>
      </c>
      <c r="B10" s="13" t="s">
        <v>16</v>
      </c>
      <c r="C10" s="13" t="s">
        <v>17</v>
      </c>
      <c r="D10" s="96" t="s">
        <v>18</v>
      </c>
      <c r="E10" s="96"/>
    </row>
    <row r="11" spans="1:5" x14ac:dyDescent="0.25">
      <c r="A11" s="13" t="s">
        <v>19</v>
      </c>
      <c r="B11" s="13" t="s">
        <v>20</v>
      </c>
      <c r="C11" s="13" t="s">
        <v>21</v>
      </c>
      <c r="D11" s="96" t="s">
        <v>22</v>
      </c>
      <c r="E11" s="96"/>
    </row>
    <row r="12" spans="1:5" x14ac:dyDescent="0.25">
      <c r="A12" s="13" t="s">
        <v>23</v>
      </c>
      <c r="B12" s="13"/>
      <c r="C12" s="13" t="s">
        <v>24</v>
      </c>
      <c r="D12" s="96" t="s">
        <v>25</v>
      </c>
      <c r="E12" s="96"/>
    </row>
    <row r="13" spans="1:5" x14ac:dyDescent="0.25">
      <c r="A13" s="97" t="s">
        <v>26</v>
      </c>
      <c r="B13" s="97"/>
      <c r="C13" s="13" t="s">
        <v>27</v>
      </c>
      <c r="D13" s="96" t="s">
        <v>28</v>
      </c>
      <c r="E13" s="96"/>
    </row>
    <row r="14" spans="1:5" x14ac:dyDescent="0.25">
      <c r="A14" s="13" t="s">
        <v>29</v>
      </c>
      <c r="B14" s="13"/>
      <c r="C14" s="13" t="s">
        <v>30</v>
      </c>
      <c r="D14" s="96" t="s">
        <v>31</v>
      </c>
      <c r="E14" s="96"/>
    </row>
    <row r="15" spans="1:5" ht="15.75" customHeight="1" x14ac:dyDescent="0.25">
      <c r="A15" s="97" t="s">
        <v>32</v>
      </c>
      <c r="B15" s="97"/>
      <c r="C15" s="97" t="s">
        <v>33</v>
      </c>
      <c r="D15" s="97"/>
      <c r="E15" s="97"/>
    </row>
    <row r="16" spans="1:5" x14ac:dyDescent="0.25">
      <c r="A16" s="13" t="s">
        <v>34</v>
      </c>
      <c r="B16" s="13" t="s">
        <v>35</v>
      </c>
      <c r="C16" s="13" t="s">
        <v>36</v>
      </c>
      <c r="D16" s="96" t="s">
        <v>37</v>
      </c>
      <c r="E16" s="96"/>
    </row>
    <row r="17" spans="1:5" x14ac:dyDescent="0.25">
      <c r="A17" s="97" t="s">
        <v>38</v>
      </c>
      <c r="B17" s="97"/>
      <c r="C17" s="13" t="s">
        <v>39</v>
      </c>
      <c r="D17" s="96" t="s">
        <v>40</v>
      </c>
      <c r="E17" s="96"/>
    </row>
    <row r="18" spans="1:5" x14ac:dyDescent="0.25">
      <c r="A18" s="13" t="s">
        <v>41</v>
      </c>
      <c r="B18" s="13" t="s">
        <v>42</v>
      </c>
      <c r="C18" s="13" t="s">
        <v>43</v>
      </c>
      <c r="D18" s="96" t="s">
        <v>44</v>
      </c>
      <c r="E18" s="96"/>
    </row>
    <row r="19" spans="1:5" x14ac:dyDescent="0.25">
      <c r="A19" s="13" t="s">
        <v>45</v>
      </c>
      <c r="B19" s="13" t="s">
        <v>46</v>
      </c>
      <c r="C19" s="13" t="s">
        <v>47</v>
      </c>
      <c r="D19" s="96" t="s">
        <v>48</v>
      </c>
      <c r="E19" s="96"/>
    </row>
    <row r="20" spans="1:5" x14ac:dyDescent="0.25">
      <c r="A20" s="13" t="s">
        <v>49</v>
      </c>
      <c r="B20" s="13" t="s">
        <v>50</v>
      </c>
      <c r="C20" s="13" t="s">
        <v>51</v>
      </c>
      <c r="D20" s="96" t="s">
        <v>52</v>
      </c>
      <c r="E20" s="96"/>
    </row>
    <row r="21" spans="1:5" x14ac:dyDescent="0.25">
      <c r="A21" s="13" t="s">
        <v>53</v>
      </c>
      <c r="B21" s="13" t="s">
        <v>54</v>
      </c>
      <c r="C21" s="13" t="s">
        <v>55</v>
      </c>
      <c r="D21" s="96"/>
      <c r="E21" s="96"/>
    </row>
    <row r="22" spans="1:5" x14ac:dyDescent="0.25">
      <c r="A22" s="13" t="s">
        <v>56</v>
      </c>
      <c r="B22" s="13" t="s">
        <v>57</v>
      </c>
      <c r="C22" s="13"/>
      <c r="D22" s="96"/>
      <c r="E22" s="96"/>
    </row>
    <row r="24" spans="1:5" x14ac:dyDescent="0.25">
      <c r="A24" s="17" t="s">
        <v>93</v>
      </c>
    </row>
  </sheetData>
  <mergeCells count="22">
    <mergeCell ref="D14:E14"/>
    <mergeCell ref="A5:E5"/>
    <mergeCell ref="A6:B6"/>
    <mergeCell ref="C6:E6"/>
    <mergeCell ref="D7:E7"/>
    <mergeCell ref="D8:E8"/>
    <mergeCell ref="D9:E9"/>
    <mergeCell ref="D10:E10"/>
    <mergeCell ref="D11:E11"/>
    <mergeCell ref="D12:E12"/>
    <mergeCell ref="A13:B13"/>
    <mergeCell ref="D13:E13"/>
    <mergeCell ref="D19:E19"/>
    <mergeCell ref="D20:E20"/>
    <mergeCell ref="D21:E21"/>
    <mergeCell ref="D22:E22"/>
    <mergeCell ref="A15:B15"/>
    <mergeCell ref="C15:E15"/>
    <mergeCell ref="D16:E16"/>
    <mergeCell ref="A17:B17"/>
    <mergeCell ref="D17:E17"/>
    <mergeCell ref="D18:E18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H21"/>
  <sheetViews>
    <sheetView tabSelected="1" workbookViewId="0">
      <selection activeCell="B15" sqref="B15:H15"/>
    </sheetView>
  </sheetViews>
  <sheetFormatPr defaultColWidth="10" defaultRowHeight="15" x14ac:dyDescent="0.25"/>
  <cols>
    <col min="1" max="1" width="39.85546875" style="6" customWidth="1"/>
    <col min="2" max="3" width="10.7109375" style="6" bestFit="1" customWidth="1"/>
    <col min="4" max="4" width="7.5703125" style="6" customWidth="1"/>
    <col min="5" max="6" width="10.85546875" style="6" bestFit="1" customWidth="1"/>
    <col min="7" max="7" width="7.7109375" style="6" customWidth="1"/>
    <col min="8" max="8" width="11.7109375" style="6" customWidth="1"/>
    <col min="9" max="16384" width="10" style="6"/>
  </cols>
  <sheetData>
    <row r="3" spans="1:8" s="5" customFormat="1" ht="12.75" x14ac:dyDescent="0.2">
      <c r="A3" s="30" t="s">
        <v>123</v>
      </c>
    </row>
    <row r="4" spans="1:8" s="5" customFormat="1" ht="12.75" x14ac:dyDescent="0.2">
      <c r="A4" s="3"/>
    </row>
    <row r="5" spans="1:8" ht="18" customHeight="1" x14ac:dyDescent="0.25">
      <c r="A5" s="99" t="s">
        <v>58</v>
      </c>
      <c r="B5" s="99" t="s">
        <v>0</v>
      </c>
      <c r="C5" s="99"/>
      <c r="D5" s="99"/>
      <c r="E5" s="99" t="s">
        <v>59</v>
      </c>
      <c r="F5" s="99"/>
      <c r="G5" s="99"/>
      <c r="H5" s="101" t="s">
        <v>144</v>
      </c>
    </row>
    <row r="6" spans="1:8" x14ac:dyDescent="0.25">
      <c r="A6" s="100"/>
      <c r="B6" s="20" t="s">
        <v>94</v>
      </c>
      <c r="C6" s="20" t="s">
        <v>108</v>
      </c>
      <c r="D6" s="20" t="s">
        <v>60</v>
      </c>
      <c r="E6" s="20" t="s">
        <v>94</v>
      </c>
      <c r="F6" s="20" t="s">
        <v>108</v>
      </c>
      <c r="G6" s="20" t="s">
        <v>60</v>
      </c>
      <c r="H6" s="102"/>
    </row>
    <row r="7" spans="1:8" x14ac:dyDescent="0.25">
      <c r="A7" s="18" t="s">
        <v>61</v>
      </c>
      <c r="B7" s="55"/>
      <c r="C7" s="56">
        <v>4954</v>
      </c>
      <c r="D7" s="57" t="s">
        <v>62</v>
      </c>
      <c r="E7" s="58"/>
      <c r="F7" s="58">
        <v>136260</v>
      </c>
      <c r="G7" s="76" t="s">
        <v>62</v>
      </c>
      <c r="H7" s="77">
        <f>C7/F7*100</f>
        <v>3.6356964626449431</v>
      </c>
    </row>
    <row r="8" spans="1:8" x14ac:dyDescent="0.25">
      <c r="A8" s="14" t="s">
        <v>63</v>
      </c>
      <c r="B8" s="56">
        <v>22391</v>
      </c>
      <c r="C8" s="56">
        <v>23977</v>
      </c>
      <c r="D8" s="57">
        <f>C8/B8*100</f>
        <v>107.08320307266312</v>
      </c>
      <c r="E8" s="58">
        <v>911736</v>
      </c>
      <c r="F8" s="58">
        <v>969776</v>
      </c>
      <c r="G8" s="76">
        <v>106.36587784183099</v>
      </c>
      <c r="H8" s="77">
        <f t="shared" ref="H8:H18" si="0">C8/F8*100</f>
        <v>2.4724266222302882</v>
      </c>
    </row>
    <row r="9" spans="1:8" x14ac:dyDescent="0.25">
      <c r="A9" s="14" t="s">
        <v>64</v>
      </c>
      <c r="B9" s="56">
        <v>11316171.687999999</v>
      </c>
      <c r="C9" s="56">
        <v>12066017.611</v>
      </c>
      <c r="D9" s="57">
        <f t="shared" ref="D9:D19" si="1">C9/B9*100</f>
        <v>106.62632154825964</v>
      </c>
      <c r="E9" s="58">
        <v>721118732.15799999</v>
      </c>
      <c r="F9" s="58">
        <v>796126335.04299998</v>
      </c>
      <c r="G9" s="76">
        <v>110.40156073335305</v>
      </c>
      <c r="H9" s="77">
        <f t="shared" si="0"/>
        <v>1.5155908151623065</v>
      </c>
    </row>
    <row r="10" spans="1:8" x14ac:dyDescent="0.25">
      <c r="A10" s="14" t="s">
        <v>65</v>
      </c>
      <c r="B10" s="56">
        <v>10882784.761</v>
      </c>
      <c r="C10" s="56">
        <v>11609480.708000001</v>
      </c>
      <c r="D10" s="57">
        <f t="shared" si="1"/>
        <v>106.67748157258626</v>
      </c>
      <c r="E10" s="58">
        <v>682737440.755</v>
      </c>
      <c r="F10" s="58">
        <v>756495953.796</v>
      </c>
      <c r="G10" s="76">
        <v>110.80334966827581</v>
      </c>
      <c r="H10" s="77">
        <f t="shared" si="0"/>
        <v>1.5346388370942514</v>
      </c>
    </row>
    <row r="11" spans="1:8" x14ac:dyDescent="0.25">
      <c r="A11" s="14" t="s">
        <v>66</v>
      </c>
      <c r="B11" s="56">
        <v>782051.54399999999</v>
      </c>
      <c r="C11" s="56">
        <v>875180.66200000001</v>
      </c>
      <c r="D11" s="57">
        <f t="shared" si="1"/>
        <v>111.90830946048231</v>
      </c>
      <c r="E11" s="58">
        <v>53515330.615999997</v>
      </c>
      <c r="F11" s="58">
        <v>57232067.596000001</v>
      </c>
      <c r="G11" s="76">
        <v>106.94518175860577</v>
      </c>
      <c r="H11" s="77">
        <f t="shared" si="0"/>
        <v>1.5291788306127301</v>
      </c>
    </row>
    <row r="12" spans="1:8" x14ac:dyDescent="0.25">
      <c r="A12" s="14" t="s">
        <v>67</v>
      </c>
      <c r="B12" s="56">
        <v>348664.61700000003</v>
      </c>
      <c r="C12" s="56">
        <v>418643.75900000002</v>
      </c>
      <c r="D12" s="57">
        <f t="shared" si="1"/>
        <v>120.07061760442414</v>
      </c>
      <c r="E12" s="58">
        <v>15134039.215</v>
      </c>
      <c r="F12" s="58">
        <v>17601686.348000001</v>
      </c>
      <c r="G12" s="76">
        <v>116.30527777775418</v>
      </c>
      <c r="H12" s="77">
        <f t="shared" si="0"/>
        <v>2.3784298317960233</v>
      </c>
    </row>
    <row r="13" spans="1:8" x14ac:dyDescent="0.25">
      <c r="A13" s="14" t="s">
        <v>68</v>
      </c>
      <c r="B13" s="56">
        <v>660603.09499999997</v>
      </c>
      <c r="C13" s="56">
        <v>793009.83700000006</v>
      </c>
      <c r="D13" s="57">
        <f t="shared" si="1"/>
        <v>120.04331239168657</v>
      </c>
      <c r="E13" s="58">
        <v>46166283.607000001</v>
      </c>
      <c r="F13" s="58">
        <v>48872344.269000001</v>
      </c>
      <c r="G13" s="76">
        <v>105.86155187416838</v>
      </c>
      <c r="H13" s="77">
        <f t="shared" si="0"/>
        <v>1.6226146890666153</v>
      </c>
    </row>
    <row r="14" spans="1:8" x14ac:dyDescent="0.25">
      <c r="A14" s="14" t="s">
        <v>69</v>
      </c>
      <c r="B14" s="56">
        <v>350186.038</v>
      </c>
      <c r="C14" s="56">
        <v>419020.90600000002</v>
      </c>
      <c r="D14" s="57">
        <f t="shared" si="1"/>
        <v>119.6566568996106</v>
      </c>
      <c r="E14" s="58">
        <v>15093886.208000001</v>
      </c>
      <c r="F14" s="58">
        <v>17591011.668000001</v>
      </c>
      <c r="G14" s="76">
        <v>116.54395313167582</v>
      </c>
      <c r="H14" s="77">
        <f t="shared" si="0"/>
        <v>2.3820171000298149</v>
      </c>
    </row>
    <row r="15" spans="1:8" ht="24" x14ac:dyDescent="0.25">
      <c r="A15" s="15" t="s">
        <v>70</v>
      </c>
      <c r="B15" s="117">
        <v>310417.05699999997</v>
      </c>
      <c r="C15" s="117">
        <v>373988.93099999998</v>
      </c>
      <c r="D15" s="118">
        <f t="shared" si="1"/>
        <v>120.47950412724904</v>
      </c>
      <c r="E15" s="119">
        <v>31072397.399999999</v>
      </c>
      <c r="F15" s="119">
        <v>31281332.600000001</v>
      </c>
      <c r="G15" s="120">
        <v>100.67241416009955</v>
      </c>
      <c r="H15" s="121">
        <f t="shared" si="0"/>
        <v>1.1955658532271094</v>
      </c>
    </row>
    <row r="16" spans="1:8" x14ac:dyDescent="0.25">
      <c r="A16" s="14" t="s">
        <v>71</v>
      </c>
      <c r="B16" s="56">
        <v>1743368.834</v>
      </c>
      <c r="C16" s="56">
        <v>1727453.432</v>
      </c>
      <c r="D16" s="57">
        <f t="shared" si="1"/>
        <v>99.087089221190013</v>
      </c>
      <c r="E16" s="58">
        <v>143447877.20500001</v>
      </c>
      <c r="F16" s="58">
        <v>151455117.51899999</v>
      </c>
      <c r="G16" s="76">
        <v>105.58198592409764</v>
      </c>
      <c r="H16" s="77">
        <f t="shared" si="0"/>
        <v>1.1405711872253452</v>
      </c>
    </row>
    <row r="17" spans="1:8" x14ac:dyDescent="0.25">
      <c r="A17" s="14" t="s">
        <v>72</v>
      </c>
      <c r="B17" s="56">
        <v>568484.46200000006</v>
      </c>
      <c r="C17" s="56">
        <v>576930.31200000003</v>
      </c>
      <c r="D17" s="57">
        <f t="shared" si="1"/>
        <v>101.48567824884542</v>
      </c>
      <c r="E17" s="58">
        <v>128539395.728</v>
      </c>
      <c r="F17" s="58">
        <v>137793447.56400001</v>
      </c>
      <c r="G17" s="76">
        <v>107.19938955958868</v>
      </c>
      <c r="H17" s="77">
        <f t="shared" si="0"/>
        <v>0.41869212375431497</v>
      </c>
    </row>
    <row r="18" spans="1:8" x14ac:dyDescent="0.25">
      <c r="A18" s="19" t="s">
        <v>74</v>
      </c>
      <c r="B18" s="56">
        <v>630946.34199999995</v>
      </c>
      <c r="C18" s="56">
        <v>973804.29</v>
      </c>
      <c r="D18" s="57">
        <f t="shared" si="1"/>
        <v>154.34027034901172</v>
      </c>
      <c r="E18" s="58">
        <v>23481990.495999999</v>
      </c>
      <c r="F18" s="58">
        <v>27528821.936999999</v>
      </c>
      <c r="G18" s="76">
        <v>117.23376662506251</v>
      </c>
      <c r="H18" s="77">
        <f t="shared" si="0"/>
        <v>3.5373990657085201</v>
      </c>
    </row>
    <row r="19" spans="1:8" x14ac:dyDescent="0.25">
      <c r="A19" s="19" t="s">
        <v>73</v>
      </c>
      <c r="B19" s="56">
        <v>5146.9447769192984</v>
      </c>
      <c r="C19" s="56">
        <v>5315.5338414591761</v>
      </c>
      <c r="D19" s="57">
        <f t="shared" si="1"/>
        <v>103.2755172601791</v>
      </c>
      <c r="E19" s="58">
        <v>5582.1873193921638</v>
      </c>
      <c r="F19" s="58">
        <v>5814.7630443353237</v>
      </c>
      <c r="G19" s="76">
        <v>104.16639054972603</v>
      </c>
      <c r="H19" s="77" t="s">
        <v>62</v>
      </c>
    </row>
    <row r="20" spans="1:8" ht="6" customHeight="1" x14ac:dyDescent="0.25"/>
    <row r="21" spans="1:8" x14ac:dyDescent="0.25">
      <c r="A21" s="17" t="s">
        <v>93</v>
      </c>
      <c r="B21" s="7"/>
      <c r="C21" s="7"/>
      <c r="D21" s="7"/>
      <c r="E21" s="8"/>
      <c r="F21" s="8"/>
      <c r="G21" s="7"/>
    </row>
  </sheetData>
  <mergeCells count="4">
    <mergeCell ref="A5:A6"/>
    <mergeCell ref="B5:D5"/>
    <mergeCell ref="E5:G5"/>
    <mergeCell ref="H5:H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K17"/>
  <sheetViews>
    <sheetView workbookViewId="0">
      <selection activeCell="A15" sqref="A15"/>
    </sheetView>
  </sheetViews>
  <sheetFormatPr defaultColWidth="10" defaultRowHeight="15" x14ac:dyDescent="0.25"/>
  <cols>
    <col min="1" max="1" width="50.85546875" style="6" customWidth="1"/>
    <col min="2" max="2" width="11.7109375" style="6" customWidth="1"/>
    <col min="3" max="3" width="10.140625" style="6" customWidth="1"/>
    <col min="4" max="4" width="10.28515625" style="6" bestFit="1" customWidth="1"/>
    <col min="5" max="5" width="15.5703125" style="6" bestFit="1" customWidth="1"/>
    <col min="6" max="6" width="12.7109375" style="6" bestFit="1" customWidth="1"/>
    <col min="7" max="7" width="10.85546875" style="6" bestFit="1" customWidth="1"/>
    <col min="8" max="8" width="10.7109375" style="6" bestFit="1" customWidth="1"/>
    <col min="9" max="9" width="10.85546875" style="6" bestFit="1" customWidth="1"/>
    <col min="10" max="10" width="10.7109375" style="6" bestFit="1" customWidth="1"/>
    <col min="11" max="11" width="17.42578125" style="6" customWidth="1"/>
    <col min="12" max="16384" width="10" style="6"/>
  </cols>
  <sheetData>
    <row r="4" spans="1:11" s="5" customFormat="1" ht="15" customHeight="1" x14ac:dyDescent="0.2">
      <c r="A4" s="30" t="s">
        <v>124</v>
      </c>
    </row>
    <row r="5" spans="1:11" ht="49.5" customHeight="1" x14ac:dyDescent="0.25">
      <c r="A5" s="21" t="s">
        <v>78</v>
      </c>
      <c r="B5" s="21" t="s">
        <v>61</v>
      </c>
      <c r="C5" s="21" t="s">
        <v>63</v>
      </c>
      <c r="D5" s="21" t="s">
        <v>64</v>
      </c>
      <c r="E5" s="21" t="s">
        <v>85</v>
      </c>
      <c r="F5" s="21" t="s">
        <v>73</v>
      </c>
      <c r="G5" s="29" t="s">
        <v>86</v>
      </c>
      <c r="H5" s="29" t="s">
        <v>87</v>
      </c>
      <c r="I5" s="29" t="s">
        <v>88</v>
      </c>
      <c r="J5" s="29" t="s">
        <v>89</v>
      </c>
      <c r="K5" s="5"/>
    </row>
    <row r="6" spans="1:11" ht="15" customHeight="1" x14ac:dyDescent="0.25">
      <c r="A6" s="31" t="s">
        <v>81</v>
      </c>
      <c r="B6" s="59">
        <v>238</v>
      </c>
      <c r="C6" s="59">
        <v>1249</v>
      </c>
      <c r="D6" s="59">
        <v>720968.92500000005</v>
      </c>
      <c r="E6" s="59">
        <v>16697.580999999998</v>
      </c>
      <c r="F6" s="59">
        <v>5543.1188951160921</v>
      </c>
      <c r="G6" s="60">
        <f>D6/B6</f>
        <v>3029.281197478992</v>
      </c>
      <c r="H6" s="60">
        <f>D6/C6</f>
        <v>577.23692954363491</v>
      </c>
      <c r="I6" s="60">
        <f>E6/B6</f>
        <v>70.157903361344538</v>
      </c>
      <c r="J6" s="60">
        <f>E6/C6</f>
        <v>13.368759807846276</v>
      </c>
    </row>
    <row r="7" spans="1:11" x14ac:dyDescent="0.25">
      <c r="A7" s="31" t="s">
        <v>82</v>
      </c>
      <c r="B7" s="59">
        <v>382</v>
      </c>
      <c r="C7" s="59">
        <v>2854</v>
      </c>
      <c r="D7" s="59">
        <v>1374504.8359999999</v>
      </c>
      <c r="E7" s="59">
        <v>54894.125</v>
      </c>
      <c r="F7" s="59">
        <v>5120.5928229385654</v>
      </c>
      <c r="G7" s="60">
        <f t="shared" ref="G7:G13" si="0">D7/B7</f>
        <v>3598.1801989528794</v>
      </c>
      <c r="H7" s="60">
        <f t="shared" ref="H7:H13" si="1">D7/C7</f>
        <v>481.60645970567623</v>
      </c>
      <c r="I7" s="60">
        <f t="shared" ref="I7:I13" si="2">E7/B7</f>
        <v>143.70189790575915</v>
      </c>
      <c r="J7" s="60">
        <f t="shared" ref="J7:J13" si="3">E7/C7</f>
        <v>19.234101261387526</v>
      </c>
    </row>
    <row r="8" spans="1:11" x14ac:dyDescent="0.25">
      <c r="A8" s="31" t="s">
        <v>83</v>
      </c>
      <c r="B8" s="59">
        <v>564</v>
      </c>
      <c r="C8" s="59">
        <v>3195</v>
      </c>
      <c r="D8" s="59">
        <v>1766068.5109999999</v>
      </c>
      <c r="E8" s="59">
        <v>-10176.402</v>
      </c>
      <c r="F8" s="59">
        <v>4786.8864893062082</v>
      </c>
      <c r="G8" s="60">
        <f t="shared" si="0"/>
        <v>3131.3271471631206</v>
      </c>
      <c r="H8" s="60">
        <f t="shared" si="1"/>
        <v>552.76009733959313</v>
      </c>
      <c r="I8" s="60">
        <f t="shared" si="2"/>
        <v>-18.04326595744681</v>
      </c>
      <c r="J8" s="60">
        <f t="shared" si="3"/>
        <v>-3.1851023474178404</v>
      </c>
    </row>
    <row r="9" spans="1:11" x14ac:dyDescent="0.25">
      <c r="A9" s="66" t="s">
        <v>84</v>
      </c>
      <c r="B9" s="67">
        <v>682</v>
      </c>
      <c r="C9" s="67">
        <v>2874</v>
      </c>
      <c r="D9" s="67">
        <v>2393542.7450000001</v>
      </c>
      <c r="E9" s="67">
        <v>65269.925999999999</v>
      </c>
      <c r="F9" s="67">
        <v>5223.3760728369289</v>
      </c>
      <c r="G9" s="68">
        <f t="shared" si="0"/>
        <v>3509.5934677419355</v>
      </c>
      <c r="H9" s="68">
        <f t="shared" si="1"/>
        <v>832.82628566457902</v>
      </c>
      <c r="I9" s="68">
        <f t="shared" si="2"/>
        <v>95.703703812316718</v>
      </c>
      <c r="J9" s="68">
        <f t="shared" si="3"/>
        <v>22.710482254697286</v>
      </c>
    </row>
    <row r="10" spans="1:11" ht="15" customHeight="1" x14ac:dyDescent="0.25">
      <c r="A10" s="73" t="s">
        <v>79</v>
      </c>
      <c r="B10" s="74">
        <v>1108</v>
      </c>
      <c r="C10" s="74">
        <v>7378</v>
      </c>
      <c r="D10" s="74">
        <v>3200954.3790000002</v>
      </c>
      <c r="E10" s="74">
        <v>182042.80100000001</v>
      </c>
      <c r="F10" s="74">
        <v>5607.8553243878196</v>
      </c>
      <c r="G10" s="75">
        <f t="shared" si="0"/>
        <v>2888.947995487365</v>
      </c>
      <c r="H10" s="75">
        <f t="shared" si="1"/>
        <v>433.85123055028464</v>
      </c>
      <c r="I10" s="75">
        <f t="shared" si="2"/>
        <v>164.29855685920577</v>
      </c>
      <c r="J10" s="75">
        <f t="shared" si="3"/>
        <v>24.673732854432096</v>
      </c>
    </row>
    <row r="11" spans="1:11" x14ac:dyDescent="0.25">
      <c r="A11" s="69" t="s">
        <v>107</v>
      </c>
      <c r="B11" s="70">
        <v>511</v>
      </c>
      <c r="C11" s="70">
        <v>299</v>
      </c>
      <c r="D11" s="70">
        <v>139492.503</v>
      </c>
      <c r="E11" s="71">
        <v>-10707.74</v>
      </c>
      <c r="F11" s="71">
        <v>4352.0064102564102</v>
      </c>
      <c r="G11" s="72">
        <f t="shared" si="0"/>
        <v>272.97945792563598</v>
      </c>
      <c r="H11" s="72">
        <f t="shared" si="1"/>
        <v>466.53011036789297</v>
      </c>
      <c r="I11" s="72">
        <f t="shared" si="2"/>
        <v>-20.954481409001957</v>
      </c>
      <c r="J11" s="72">
        <f t="shared" si="3"/>
        <v>-35.811839464882944</v>
      </c>
    </row>
    <row r="12" spans="1:11" x14ac:dyDescent="0.25">
      <c r="A12" s="32" t="s">
        <v>80</v>
      </c>
      <c r="B12" s="61">
        <v>1469</v>
      </c>
      <c r="C12" s="61">
        <v>6128</v>
      </c>
      <c r="D12" s="61">
        <v>2470485.7119999998</v>
      </c>
      <c r="E12" s="61">
        <v>75968.639999999999</v>
      </c>
      <c r="F12" s="62">
        <v>5373.8472312880767</v>
      </c>
      <c r="G12" s="63">
        <f t="shared" si="0"/>
        <v>1681.7465704560925</v>
      </c>
      <c r="H12" s="63">
        <f t="shared" si="1"/>
        <v>403.14714621409917</v>
      </c>
      <c r="I12" s="63">
        <f t="shared" si="2"/>
        <v>51.714526889040165</v>
      </c>
      <c r="J12" s="63">
        <f t="shared" si="3"/>
        <v>12.396971279373368</v>
      </c>
    </row>
    <row r="13" spans="1:11" ht="15" customHeight="1" x14ac:dyDescent="0.25">
      <c r="A13" s="33" t="s">
        <v>75</v>
      </c>
      <c r="B13" s="64">
        <f>SUM(B6:B12)</f>
        <v>4954</v>
      </c>
      <c r="C13" s="64">
        <f>SUM(C6:C12)</f>
        <v>23977</v>
      </c>
      <c r="D13" s="64">
        <f>SUM(D6:D12)</f>
        <v>12066017.611</v>
      </c>
      <c r="E13" s="64">
        <f>SUM(E6:E12)</f>
        <v>373988.93100000004</v>
      </c>
      <c r="F13" s="64">
        <v>5315.5338414591761</v>
      </c>
      <c r="G13" s="65">
        <f t="shared" si="0"/>
        <v>2435.6111447315302</v>
      </c>
      <c r="H13" s="65">
        <f t="shared" si="1"/>
        <v>503.23299874880092</v>
      </c>
      <c r="I13" s="65">
        <f t="shared" si="2"/>
        <v>75.492315502624152</v>
      </c>
      <c r="J13" s="65">
        <f t="shared" si="3"/>
        <v>15.597820035867707</v>
      </c>
    </row>
    <row r="14" spans="1:11" ht="8.25" customHeight="1" x14ac:dyDescent="0.25"/>
    <row r="15" spans="1:11" x14ac:dyDescent="0.25">
      <c r="A15" s="10" t="s">
        <v>77</v>
      </c>
      <c r="C15" s="27"/>
      <c r="D15" s="27"/>
    </row>
    <row r="16" spans="1:11" x14ac:dyDescent="0.25">
      <c r="D16" s="27"/>
    </row>
    <row r="17" spans="4:4" x14ac:dyDescent="0.25">
      <c r="D17" s="27"/>
    </row>
  </sheetData>
  <sortState ref="A21:N39">
    <sortCondition ref="G20:G39"/>
  </sortState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H28"/>
  <sheetViews>
    <sheetView workbookViewId="0">
      <selection activeCell="C14" sqref="C14"/>
    </sheetView>
  </sheetViews>
  <sheetFormatPr defaultRowHeight="14.25" x14ac:dyDescent="0.2"/>
  <cols>
    <col min="1" max="1" width="47.5703125" style="12" customWidth="1"/>
    <col min="2" max="2" width="16.42578125" style="12" bestFit="1" customWidth="1"/>
    <col min="3" max="3" width="10.7109375" style="12" bestFit="1" customWidth="1"/>
    <col min="4" max="4" width="9.140625" style="12"/>
    <col min="5" max="5" width="48.7109375" style="12" bestFit="1" customWidth="1"/>
    <col min="6" max="6" width="18.140625" style="12" customWidth="1"/>
    <col min="7" max="7" width="11.85546875" style="12" customWidth="1"/>
    <col min="8" max="8" width="13.42578125" style="12" customWidth="1"/>
    <col min="9" max="9" width="10.5703125" style="12" customWidth="1"/>
    <col min="10" max="10" width="14" style="12" customWidth="1"/>
    <col min="11" max="11" width="13.85546875" style="12" customWidth="1"/>
    <col min="12" max="31" width="9.140625" style="12"/>
    <col min="32" max="32" width="10.5703125" style="12" customWidth="1"/>
    <col min="33" max="33" width="13.140625" style="12" customWidth="1"/>
    <col min="34" max="16384" width="9.140625" style="12"/>
  </cols>
  <sheetData>
    <row r="4" spans="1:3" x14ac:dyDescent="0.2">
      <c r="A4" s="30" t="s">
        <v>143</v>
      </c>
    </row>
    <row r="5" spans="1:3" x14ac:dyDescent="0.2">
      <c r="A5" s="11" t="s">
        <v>78</v>
      </c>
      <c r="B5" s="11" t="s">
        <v>140</v>
      </c>
    </row>
    <row r="6" spans="1:3" x14ac:dyDescent="0.2">
      <c r="A6" s="45" t="s">
        <v>110</v>
      </c>
      <c r="B6" s="48">
        <v>3200954.3790000002</v>
      </c>
      <c r="C6" s="38"/>
    </row>
    <row r="7" spans="1:3" x14ac:dyDescent="0.2">
      <c r="A7" s="45" t="s">
        <v>111</v>
      </c>
      <c r="B7" s="48">
        <v>2393542.7450000001</v>
      </c>
      <c r="C7" s="38"/>
    </row>
    <row r="8" spans="1:3" x14ac:dyDescent="0.2">
      <c r="A8" s="45" t="s">
        <v>119</v>
      </c>
      <c r="B8" s="48">
        <v>1766068.5109999999</v>
      </c>
      <c r="C8" s="38"/>
    </row>
    <row r="9" spans="1:3" x14ac:dyDescent="0.2">
      <c r="A9" s="45" t="s">
        <v>96</v>
      </c>
      <c r="B9" s="48">
        <v>1374504.8359999999</v>
      </c>
      <c r="C9" s="38"/>
    </row>
    <row r="10" spans="1:3" x14ac:dyDescent="0.2">
      <c r="A10" s="45" t="s">
        <v>121</v>
      </c>
      <c r="B10" s="48">
        <v>720968.92500000005</v>
      </c>
      <c r="C10" s="38"/>
    </row>
    <row r="11" spans="1:3" x14ac:dyDescent="0.2">
      <c r="A11" s="24" t="s">
        <v>80</v>
      </c>
      <c r="B11" s="25">
        <f>SUM(B12:B26)</f>
        <v>2609978.2150000003</v>
      </c>
      <c r="C11" s="38"/>
    </row>
    <row r="12" spans="1:3" x14ac:dyDescent="0.2">
      <c r="A12" s="45" t="s">
        <v>112</v>
      </c>
      <c r="B12" s="48">
        <v>679779.61899999995</v>
      </c>
      <c r="C12" s="38"/>
    </row>
    <row r="13" spans="1:3" x14ac:dyDescent="0.2">
      <c r="A13" s="45" t="s">
        <v>98</v>
      </c>
      <c r="B13" s="48">
        <v>675452.35400000005</v>
      </c>
      <c r="C13" s="38"/>
    </row>
    <row r="14" spans="1:3" x14ac:dyDescent="0.2">
      <c r="A14" s="45" t="s">
        <v>97</v>
      </c>
      <c r="B14" s="48">
        <v>569690.62699999998</v>
      </c>
      <c r="C14" s="38"/>
    </row>
    <row r="15" spans="1:3" x14ac:dyDescent="0.2">
      <c r="A15" s="45" t="s">
        <v>113</v>
      </c>
      <c r="B15" s="48">
        <v>214508.117</v>
      </c>
      <c r="C15" s="38"/>
    </row>
    <row r="16" spans="1:3" x14ac:dyDescent="0.2">
      <c r="A16" s="45" t="s">
        <v>120</v>
      </c>
      <c r="B16" s="48">
        <v>139492.503</v>
      </c>
      <c r="C16" s="38"/>
    </row>
    <row r="17" spans="1:8" x14ac:dyDescent="0.2">
      <c r="A17" s="45" t="s">
        <v>102</v>
      </c>
      <c r="B17" s="48">
        <v>136860.37400000001</v>
      </c>
      <c r="C17" s="38"/>
    </row>
    <row r="18" spans="1:8" x14ac:dyDescent="0.2">
      <c r="A18" s="45" t="s">
        <v>114</v>
      </c>
      <c r="B18" s="48">
        <v>84852.82</v>
      </c>
      <c r="C18" s="38"/>
    </row>
    <row r="19" spans="1:8" x14ac:dyDescent="0.2">
      <c r="A19" s="45" t="s">
        <v>115</v>
      </c>
      <c r="B19" s="48">
        <v>47679.99</v>
      </c>
      <c r="C19" s="38"/>
    </row>
    <row r="20" spans="1:8" x14ac:dyDescent="0.2">
      <c r="A20" s="45" t="s">
        <v>103</v>
      </c>
      <c r="B20" s="48">
        <v>22453.935000000001</v>
      </c>
      <c r="C20" s="38"/>
    </row>
    <row r="21" spans="1:8" x14ac:dyDescent="0.2">
      <c r="A21" s="45" t="s">
        <v>116</v>
      </c>
      <c r="B21" s="48">
        <v>19221.941999999999</v>
      </c>
      <c r="C21" s="38"/>
    </row>
    <row r="22" spans="1:8" x14ac:dyDescent="0.2">
      <c r="A22" s="45" t="s">
        <v>101</v>
      </c>
      <c r="B22" s="48">
        <v>6838.915</v>
      </c>
      <c r="C22" s="38"/>
    </row>
    <row r="23" spans="1:8" x14ac:dyDescent="0.2">
      <c r="A23" s="45" t="s">
        <v>99</v>
      </c>
      <c r="B23" s="48">
        <v>5313.3980000000001</v>
      </c>
      <c r="C23" s="38"/>
    </row>
    <row r="24" spans="1:8" x14ac:dyDescent="0.2">
      <c r="A24" s="45" t="s">
        <v>117</v>
      </c>
      <c r="B24" s="48">
        <v>5186.1509999999998</v>
      </c>
      <c r="C24" s="38"/>
    </row>
    <row r="25" spans="1:8" x14ac:dyDescent="0.2">
      <c r="A25" s="45" t="s">
        <v>104</v>
      </c>
      <c r="B25" s="49">
        <v>1731.3440000000001</v>
      </c>
      <c r="C25" s="38"/>
    </row>
    <row r="26" spans="1:8" x14ac:dyDescent="0.2">
      <c r="A26" s="46" t="s">
        <v>100</v>
      </c>
      <c r="B26" s="48">
        <v>916.12599999999998</v>
      </c>
      <c r="C26" s="38"/>
      <c r="D26" s="4" t="s">
        <v>77</v>
      </c>
    </row>
    <row r="28" spans="1:8" x14ac:dyDescent="0.2">
      <c r="A28" s="47" t="s">
        <v>118</v>
      </c>
      <c r="H28" s="12">
        <v>1000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D26"/>
  <sheetViews>
    <sheetView workbookViewId="0">
      <selection activeCell="H30" sqref="H30:I30"/>
    </sheetView>
  </sheetViews>
  <sheetFormatPr defaultRowHeight="14.25" x14ac:dyDescent="0.2"/>
  <cols>
    <col min="1" max="1" width="47.5703125" style="12" customWidth="1"/>
    <col min="2" max="2" width="19" style="12" customWidth="1"/>
    <col min="3" max="3" width="10.7109375" style="12" bestFit="1" customWidth="1"/>
    <col min="4" max="4" width="9.140625" style="12"/>
    <col min="5" max="5" width="48.7109375" style="12" bestFit="1" customWidth="1"/>
    <col min="6" max="6" width="11.7109375" style="12" customWidth="1"/>
    <col min="7" max="7" width="11.85546875" style="12" customWidth="1"/>
    <col min="8" max="16384" width="9.140625" style="12"/>
  </cols>
  <sheetData>
    <row r="4" spans="1:3" x14ac:dyDescent="0.2">
      <c r="A4" s="30" t="s">
        <v>142</v>
      </c>
    </row>
    <row r="5" spans="1:3" x14ac:dyDescent="0.2">
      <c r="A5" s="11" t="s">
        <v>78</v>
      </c>
      <c r="B5" s="11" t="s">
        <v>141</v>
      </c>
    </row>
    <row r="6" spans="1:3" x14ac:dyDescent="0.2">
      <c r="A6" s="51" t="s">
        <v>110</v>
      </c>
      <c r="B6" s="52">
        <v>1108</v>
      </c>
      <c r="C6" s="50"/>
    </row>
    <row r="7" spans="1:3" x14ac:dyDescent="0.2">
      <c r="A7" s="51" t="s">
        <v>111</v>
      </c>
      <c r="B7" s="52">
        <v>682</v>
      </c>
      <c r="C7" s="50"/>
    </row>
    <row r="8" spans="1:3" x14ac:dyDescent="0.2">
      <c r="A8" s="51" t="s">
        <v>119</v>
      </c>
      <c r="B8" s="52">
        <v>564</v>
      </c>
      <c r="C8" s="50"/>
    </row>
    <row r="9" spans="1:3" x14ac:dyDescent="0.2">
      <c r="A9" s="51" t="s">
        <v>120</v>
      </c>
      <c r="B9" s="52">
        <v>511</v>
      </c>
      <c r="C9" s="50"/>
    </row>
    <row r="10" spans="1:3" x14ac:dyDescent="0.2">
      <c r="A10" s="51" t="s">
        <v>112</v>
      </c>
      <c r="B10" s="52">
        <v>416</v>
      </c>
      <c r="C10" s="50"/>
    </row>
    <row r="11" spans="1:3" x14ac:dyDescent="0.2">
      <c r="A11" s="53" t="s">
        <v>80</v>
      </c>
      <c r="B11" s="54">
        <f>SUM(B12:B26)</f>
        <v>1673</v>
      </c>
    </row>
    <row r="12" spans="1:3" x14ac:dyDescent="0.2">
      <c r="A12" s="51" t="s">
        <v>113</v>
      </c>
      <c r="B12" s="52">
        <v>403</v>
      </c>
      <c r="C12" s="50"/>
    </row>
    <row r="13" spans="1:3" x14ac:dyDescent="0.2">
      <c r="A13" s="51" t="s">
        <v>96</v>
      </c>
      <c r="B13" s="52">
        <v>382</v>
      </c>
      <c r="C13" s="50"/>
    </row>
    <row r="14" spans="1:3" x14ac:dyDescent="0.2">
      <c r="A14" s="51" t="s">
        <v>121</v>
      </c>
      <c r="B14" s="52">
        <v>238</v>
      </c>
      <c r="C14" s="50"/>
    </row>
    <row r="15" spans="1:3" x14ac:dyDescent="0.2">
      <c r="A15" s="51" t="s">
        <v>98</v>
      </c>
      <c r="B15" s="52">
        <v>227</v>
      </c>
      <c r="C15" s="50"/>
    </row>
    <row r="16" spans="1:3" x14ac:dyDescent="0.2">
      <c r="A16" s="51" t="s">
        <v>102</v>
      </c>
      <c r="B16" s="52">
        <v>102</v>
      </c>
      <c r="C16" s="50"/>
    </row>
    <row r="17" spans="1:4" x14ac:dyDescent="0.2">
      <c r="A17" s="51" t="s">
        <v>115</v>
      </c>
      <c r="B17" s="52">
        <v>93</v>
      </c>
      <c r="C17" s="50"/>
    </row>
    <row r="18" spans="1:4" x14ac:dyDescent="0.2">
      <c r="A18" s="51" t="s">
        <v>103</v>
      </c>
      <c r="B18" s="52">
        <v>67</v>
      </c>
      <c r="C18" s="50"/>
    </row>
    <row r="19" spans="1:4" x14ac:dyDescent="0.2">
      <c r="A19" s="51" t="s">
        <v>97</v>
      </c>
      <c r="B19" s="52">
        <v>59</v>
      </c>
      <c r="C19" s="50"/>
    </row>
    <row r="20" spans="1:4" x14ac:dyDescent="0.2">
      <c r="A20" s="51" t="s">
        <v>116</v>
      </c>
      <c r="B20" s="52">
        <v>27</v>
      </c>
      <c r="C20" s="50"/>
    </row>
    <row r="21" spans="1:4" x14ac:dyDescent="0.2">
      <c r="A21" s="51" t="s">
        <v>114</v>
      </c>
      <c r="B21" s="52">
        <v>23</v>
      </c>
      <c r="C21" s="50"/>
    </row>
    <row r="22" spans="1:4" x14ac:dyDescent="0.2">
      <c r="A22" s="51" t="s">
        <v>101</v>
      </c>
      <c r="B22" s="52">
        <v>21</v>
      </c>
      <c r="C22" s="50"/>
    </row>
    <row r="23" spans="1:4" x14ac:dyDescent="0.2">
      <c r="A23" s="51" t="s">
        <v>117</v>
      </c>
      <c r="B23" s="52">
        <v>18</v>
      </c>
      <c r="C23" s="50"/>
    </row>
    <row r="24" spans="1:4" x14ac:dyDescent="0.2">
      <c r="A24" s="51" t="s">
        <v>99</v>
      </c>
      <c r="B24" s="52">
        <v>7</v>
      </c>
      <c r="C24" s="50"/>
    </row>
    <row r="25" spans="1:4" x14ac:dyDescent="0.2">
      <c r="A25" s="51" t="s">
        <v>104</v>
      </c>
      <c r="B25" s="52">
        <v>5</v>
      </c>
      <c r="C25" s="39"/>
    </row>
    <row r="26" spans="1:4" x14ac:dyDescent="0.2">
      <c r="A26" s="51" t="s">
        <v>100</v>
      </c>
      <c r="B26" s="52">
        <v>1</v>
      </c>
      <c r="C26" s="50"/>
      <c r="D26" s="4" t="s">
        <v>77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1"/>
  <sheetViews>
    <sheetView workbookViewId="0">
      <selection activeCell="A18" sqref="A18"/>
    </sheetView>
  </sheetViews>
  <sheetFormatPr defaultRowHeight="15" x14ac:dyDescent="0.25"/>
  <cols>
    <col min="1" max="1" width="33.28515625" bestFit="1" customWidth="1"/>
    <col min="2" max="2" width="6.42578125" bestFit="1" customWidth="1"/>
    <col min="3" max="3" width="6.7109375" bestFit="1" customWidth="1"/>
    <col min="4" max="4" width="8.85546875" bestFit="1" customWidth="1"/>
    <col min="5" max="5" width="8.42578125" bestFit="1" customWidth="1"/>
    <col min="6" max="6" width="6.42578125" bestFit="1" customWidth="1"/>
    <col min="7" max="7" width="7.42578125" bestFit="1" customWidth="1"/>
    <col min="8" max="8" width="10.85546875" bestFit="1" customWidth="1"/>
    <col min="9" max="9" width="8.85546875" bestFit="1" customWidth="1"/>
    <col min="10" max="10" width="6.42578125" bestFit="1" customWidth="1"/>
    <col min="11" max="12" width="6.7109375" bestFit="1" customWidth="1"/>
    <col min="13" max="13" width="8.42578125" bestFit="1" customWidth="1"/>
    <col min="14" max="14" width="6.5703125" bestFit="1" customWidth="1"/>
    <col min="15" max="15" width="7.5703125" bestFit="1" customWidth="1"/>
    <col min="16" max="16" width="10.85546875" bestFit="1" customWidth="1"/>
    <col min="17" max="17" width="9" bestFit="1" customWidth="1"/>
    <col min="18" max="18" width="6.42578125" bestFit="1" customWidth="1"/>
    <col min="19" max="19" width="6.7109375" bestFit="1" customWidth="1"/>
    <col min="20" max="20" width="6.85546875" customWidth="1"/>
    <col min="21" max="21" width="8.42578125" bestFit="1" customWidth="1"/>
  </cols>
  <sheetData>
    <row r="4" spans="1:21" x14ac:dyDescent="0.25">
      <c r="A4" s="93" t="s">
        <v>156</v>
      </c>
      <c r="B4" s="93"/>
      <c r="K4" s="94" t="s">
        <v>155</v>
      </c>
    </row>
    <row r="5" spans="1:21" s="92" customFormat="1" ht="27" customHeight="1" x14ac:dyDescent="0.25">
      <c r="A5" s="106" t="s">
        <v>78</v>
      </c>
      <c r="B5" s="103" t="s">
        <v>0</v>
      </c>
      <c r="C5" s="103"/>
      <c r="D5" s="103"/>
      <c r="E5" s="103"/>
      <c r="F5" s="104" t="s">
        <v>145</v>
      </c>
      <c r="G5" s="104"/>
      <c r="H5" s="104"/>
      <c r="I5" s="104"/>
      <c r="J5" s="108" t="s">
        <v>152</v>
      </c>
      <c r="K5" s="109"/>
      <c r="L5" s="109"/>
      <c r="M5" s="109"/>
      <c r="N5" s="105" t="s">
        <v>146</v>
      </c>
      <c r="O5" s="105"/>
      <c r="P5" s="105"/>
      <c r="Q5" s="105"/>
      <c r="R5" s="108" t="s">
        <v>151</v>
      </c>
      <c r="S5" s="109"/>
      <c r="T5" s="109"/>
      <c r="U5" s="109"/>
    </row>
    <row r="6" spans="1:21" ht="22.5" x14ac:dyDescent="0.25">
      <c r="A6" s="107"/>
      <c r="B6" s="78" t="s">
        <v>147</v>
      </c>
      <c r="C6" s="78" t="s">
        <v>148</v>
      </c>
      <c r="D6" s="78" t="s">
        <v>64</v>
      </c>
      <c r="E6" s="78" t="s">
        <v>153</v>
      </c>
      <c r="F6" s="78" t="s">
        <v>147</v>
      </c>
      <c r="G6" s="78" t="s">
        <v>148</v>
      </c>
      <c r="H6" s="78" t="s">
        <v>64</v>
      </c>
      <c r="I6" s="78" t="s">
        <v>153</v>
      </c>
      <c r="J6" s="86" t="s">
        <v>147</v>
      </c>
      <c r="K6" s="86" t="s">
        <v>148</v>
      </c>
      <c r="L6" s="86" t="s">
        <v>64</v>
      </c>
      <c r="M6" s="78" t="s">
        <v>153</v>
      </c>
      <c r="N6" s="86" t="s">
        <v>147</v>
      </c>
      <c r="O6" s="86" t="s">
        <v>148</v>
      </c>
      <c r="P6" s="86" t="s">
        <v>64</v>
      </c>
      <c r="Q6" s="78" t="s">
        <v>153</v>
      </c>
      <c r="R6" s="86" t="s">
        <v>147</v>
      </c>
      <c r="S6" s="86" t="s">
        <v>148</v>
      </c>
      <c r="T6" s="86" t="s">
        <v>64</v>
      </c>
      <c r="U6" s="78" t="s">
        <v>153</v>
      </c>
    </row>
    <row r="7" spans="1:21" x14ac:dyDescent="0.25">
      <c r="A7" s="79" t="s">
        <v>149</v>
      </c>
      <c r="B7" s="80">
        <v>564</v>
      </c>
      <c r="C7" s="81">
        <v>3195</v>
      </c>
      <c r="D7" s="81">
        <v>1766069</v>
      </c>
      <c r="E7" s="82">
        <v>-10176</v>
      </c>
      <c r="F7" s="83">
        <v>6766</v>
      </c>
      <c r="G7" s="83">
        <v>32196</v>
      </c>
      <c r="H7" s="83">
        <v>18261441</v>
      </c>
      <c r="I7" s="85">
        <v>201600</v>
      </c>
      <c r="J7" s="91">
        <f t="shared" ref="J7:L9" si="0">B7/F7</f>
        <v>8.3357966302098727E-2</v>
      </c>
      <c r="K7" s="91">
        <f t="shared" si="0"/>
        <v>9.9235929929183744E-2</v>
      </c>
      <c r="L7" s="91">
        <f t="shared" si="0"/>
        <v>9.6710276040100018E-2</v>
      </c>
      <c r="M7" s="91"/>
      <c r="N7" s="87">
        <v>16161</v>
      </c>
      <c r="O7" s="88">
        <v>96900</v>
      </c>
      <c r="P7" s="89">
        <v>59976388.342</v>
      </c>
      <c r="Q7" s="88">
        <v>1061205.733</v>
      </c>
      <c r="R7" s="90">
        <f t="shared" ref="R7:T9" si="1">B7/N7</f>
        <v>3.4898830517913496E-2</v>
      </c>
      <c r="S7" s="90">
        <f t="shared" si="1"/>
        <v>3.2972136222910217E-2</v>
      </c>
      <c r="T7" s="90">
        <f t="shared" si="1"/>
        <v>2.9446071176034202E-2</v>
      </c>
      <c r="U7" s="90"/>
    </row>
    <row r="8" spans="1:21" x14ac:dyDescent="0.25">
      <c r="A8" s="79" t="s">
        <v>150</v>
      </c>
      <c r="B8" s="80">
        <v>682</v>
      </c>
      <c r="C8" s="81">
        <v>2874</v>
      </c>
      <c r="D8" s="81">
        <v>2393543</v>
      </c>
      <c r="E8" s="81">
        <v>65270</v>
      </c>
      <c r="F8" s="83">
        <v>9459</v>
      </c>
      <c r="G8" s="83">
        <v>49225</v>
      </c>
      <c r="H8" s="83">
        <v>50997821</v>
      </c>
      <c r="I8" s="85">
        <v>992198</v>
      </c>
      <c r="J8" s="91">
        <f t="shared" si="0"/>
        <v>7.2100644888466014E-2</v>
      </c>
      <c r="K8" s="91">
        <f t="shared" si="0"/>
        <v>5.8384966988318944E-2</v>
      </c>
      <c r="L8" s="91">
        <f t="shared" si="0"/>
        <v>4.6934220973872592E-2</v>
      </c>
      <c r="M8" s="91">
        <f>E8/I8</f>
        <v>6.5783240845073268E-2</v>
      </c>
      <c r="N8" s="89">
        <v>28814</v>
      </c>
      <c r="O8" s="88">
        <v>195927</v>
      </c>
      <c r="P8" s="89">
        <v>275590466.55900002</v>
      </c>
      <c r="Q8" s="88">
        <v>7394837.7609999999</v>
      </c>
      <c r="R8" s="90">
        <f t="shared" si="1"/>
        <v>2.3669049767474144E-2</v>
      </c>
      <c r="S8" s="90">
        <f t="shared" si="1"/>
        <v>1.4668728659143456E-2</v>
      </c>
      <c r="T8" s="90">
        <f t="shared" si="1"/>
        <v>8.6851444096945063E-3</v>
      </c>
      <c r="U8" s="90">
        <f>E8/Q8</f>
        <v>8.826427584960779E-3</v>
      </c>
    </row>
    <row r="9" spans="1:21" x14ac:dyDescent="0.25">
      <c r="A9" s="79" t="s">
        <v>154</v>
      </c>
      <c r="B9" s="84">
        <v>1108</v>
      </c>
      <c r="C9" s="81">
        <v>7378</v>
      </c>
      <c r="D9" s="81">
        <v>3200954</v>
      </c>
      <c r="E9" s="81">
        <v>182043</v>
      </c>
      <c r="F9" s="83">
        <v>6751</v>
      </c>
      <c r="G9" s="83">
        <v>48527</v>
      </c>
      <c r="H9" s="83">
        <v>21865333</v>
      </c>
      <c r="I9" s="85">
        <v>1318917</v>
      </c>
      <c r="J9" s="91">
        <f t="shared" si="0"/>
        <v>0.16412383350614723</v>
      </c>
      <c r="K9" s="91">
        <f t="shared" si="0"/>
        <v>0.15203907103262101</v>
      </c>
      <c r="L9" s="91">
        <f t="shared" si="0"/>
        <v>0.14639402015967468</v>
      </c>
      <c r="M9" s="91">
        <f>E9/I9</f>
        <v>0.13802460655219395</v>
      </c>
      <c r="N9" s="89">
        <v>12729</v>
      </c>
      <c r="O9" s="88">
        <v>78871</v>
      </c>
      <c r="P9" s="89">
        <v>31313246.127999999</v>
      </c>
      <c r="Q9" s="88">
        <v>1600009.328</v>
      </c>
      <c r="R9" s="90">
        <f t="shared" si="1"/>
        <v>8.7045329562416535E-2</v>
      </c>
      <c r="S9" s="90">
        <f t="shared" si="1"/>
        <v>9.3545156014251118E-2</v>
      </c>
      <c r="T9" s="90">
        <f t="shared" si="1"/>
        <v>0.10222364001852041</v>
      </c>
      <c r="U9" s="90">
        <f>E9/Q9</f>
        <v>0.11377621168468588</v>
      </c>
    </row>
    <row r="10" spans="1:21" ht="9.75" customHeight="1" x14ac:dyDescent="0.25"/>
    <row r="11" spans="1:21" x14ac:dyDescent="0.25">
      <c r="A11" s="95" t="s">
        <v>77</v>
      </c>
    </row>
  </sheetData>
  <mergeCells count="6">
    <mergeCell ref="B5:E5"/>
    <mergeCell ref="F5:I5"/>
    <mergeCell ref="N5:Q5"/>
    <mergeCell ref="A5:A6"/>
    <mergeCell ref="R5:U5"/>
    <mergeCell ref="J5:M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I25"/>
  <sheetViews>
    <sheetView workbookViewId="0">
      <selection activeCell="A4" sqref="A4"/>
    </sheetView>
  </sheetViews>
  <sheetFormatPr defaultRowHeight="15" x14ac:dyDescent="0.25"/>
  <cols>
    <col min="1" max="1" width="13.42578125" customWidth="1"/>
    <col min="2" max="2" width="21.5703125" bestFit="1" customWidth="1"/>
    <col min="3" max="3" width="9.42578125" bestFit="1" customWidth="1"/>
    <col min="8" max="9" width="10.85546875" customWidth="1"/>
  </cols>
  <sheetData>
    <row r="4" spans="1:9" x14ac:dyDescent="0.25">
      <c r="A4" s="30" t="s">
        <v>158</v>
      </c>
      <c r="B4" s="16"/>
    </row>
    <row r="5" spans="1:9" x14ac:dyDescent="0.25">
      <c r="A5" s="113" t="s">
        <v>90</v>
      </c>
      <c r="B5" s="113" t="s">
        <v>91</v>
      </c>
      <c r="C5" s="113" t="s">
        <v>92</v>
      </c>
      <c r="D5" s="110" t="s">
        <v>63</v>
      </c>
      <c r="E5" s="110"/>
      <c r="F5" s="110" t="s">
        <v>76</v>
      </c>
      <c r="G5" s="110"/>
      <c r="H5" s="110" t="s">
        <v>105</v>
      </c>
      <c r="I5" s="110"/>
    </row>
    <row r="6" spans="1:9" x14ac:dyDescent="0.25">
      <c r="A6" s="114"/>
      <c r="B6" s="114"/>
      <c r="C6" s="114"/>
      <c r="D6" s="22" t="s">
        <v>95</v>
      </c>
      <c r="E6" s="22" t="s">
        <v>109</v>
      </c>
      <c r="F6" s="22" t="s">
        <v>95</v>
      </c>
      <c r="G6" s="22" t="s">
        <v>109</v>
      </c>
      <c r="H6" s="22" t="s">
        <v>95</v>
      </c>
      <c r="I6" s="22" t="s">
        <v>109</v>
      </c>
    </row>
    <row r="7" spans="1:9" x14ac:dyDescent="0.25">
      <c r="A7" s="40">
        <v>25295166877</v>
      </c>
      <c r="B7" s="42" t="s">
        <v>125</v>
      </c>
      <c r="C7" s="42" t="s">
        <v>126</v>
      </c>
      <c r="D7" s="41">
        <v>702</v>
      </c>
      <c r="E7" s="34">
        <v>706</v>
      </c>
      <c r="F7" s="34">
        <v>312957.50599999999</v>
      </c>
      <c r="G7" s="34">
        <v>299672.36200000002</v>
      </c>
      <c r="H7" s="34">
        <v>-20162.708999999999</v>
      </c>
      <c r="I7" s="34">
        <v>-37390.925999999999</v>
      </c>
    </row>
    <row r="8" spans="1:9" x14ac:dyDescent="0.25">
      <c r="A8" s="40">
        <v>90896496260</v>
      </c>
      <c r="B8" s="42" t="s">
        <v>127</v>
      </c>
      <c r="C8" s="42" t="s">
        <v>128</v>
      </c>
      <c r="D8" s="41">
        <v>399</v>
      </c>
      <c r="E8" s="34">
        <v>639</v>
      </c>
      <c r="F8" s="34">
        <v>172166.079</v>
      </c>
      <c r="G8" s="34">
        <v>254518.71799999999</v>
      </c>
      <c r="H8" s="34">
        <v>18845.574000000001</v>
      </c>
      <c r="I8" s="34">
        <v>59139.449000000001</v>
      </c>
    </row>
    <row r="9" spans="1:9" x14ac:dyDescent="0.25">
      <c r="A9" s="40">
        <v>29834131149</v>
      </c>
      <c r="B9" s="42" t="s">
        <v>129</v>
      </c>
      <c r="C9" s="42" t="s">
        <v>130</v>
      </c>
      <c r="D9" s="41">
        <v>356</v>
      </c>
      <c r="E9" s="34">
        <v>363</v>
      </c>
      <c r="F9" s="34">
        <v>292814.30699999997</v>
      </c>
      <c r="G9" s="34">
        <v>223631.022</v>
      </c>
      <c r="H9" s="34">
        <v>81441.646999999997</v>
      </c>
      <c r="I9" s="34">
        <v>46496.22</v>
      </c>
    </row>
    <row r="10" spans="1:9" x14ac:dyDescent="0.25">
      <c r="A10" s="40">
        <v>17106860816</v>
      </c>
      <c r="B10" s="42" t="s">
        <v>131</v>
      </c>
      <c r="C10" s="42" t="s">
        <v>132</v>
      </c>
      <c r="D10" s="41">
        <v>371</v>
      </c>
      <c r="E10" s="34">
        <v>407</v>
      </c>
      <c r="F10" s="34">
        <v>134163.42499999999</v>
      </c>
      <c r="G10" s="34">
        <v>134876.45800000001</v>
      </c>
      <c r="H10" s="34">
        <v>3770.0509999999999</v>
      </c>
      <c r="I10" s="34">
        <v>1782.848</v>
      </c>
    </row>
    <row r="11" spans="1:9" x14ac:dyDescent="0.25">
      <c r="A11" s="40">
        <v>99530879287</v>
      </c>
      <c r="B11" s="42" t="s">
        <v>133</v>
      </c>
      <c r="C11" s="42" t="s">
        <v>134</v>
      </c>
      <c r="D11" s="41">
        <v>93</v>
      </c>
      <c r="E11" s="34">
        <v>103</v>
      </c>
      <c r="F11" s="34">
        <v>94791.826000000001</v>
      </c>
      <c r="G11" s="34">
        <v>134007.49799999999</v>
      </c>
      <c r="H11" s="34">
        <v>9405.3790000000008</v>
      </c>
      <c r="I11" s="34">
        <v>20664.010999999999</v>
      </c>
    </row>
    <row r="12" spans="1:9" x14ac:dyDescent="0.25">
      <c r="A12" s="111" t="s">
        <v>106</v>
      </c>
      <c r="B12" s="112"/>
      <c r="C12" s="112"/>
      <c r="D12" s="35">
        <f t="shared" ref="D12:I12" si="0">SUM(D7:D11)</f>
        <v>1921</v>
      </c>
      <c r="E12" s="36">
        <f t="shared" si="0"/>
        <v>2218</v>
      </c>
      <c r="F12" s="36">
        <f t="shared" si="0"/>
        <v>1006893.143</v>
      </c>
      <c r="G12" s="36">
        <f t="shared" si="0"/>
        <v>1046706.0580000001</v>
      </c>
      <c r="H12" s="36">
        <f t="shared" si="0"/>
        <v>93299.94200000001</v>
      </c>
      <c r="I12" s="36">
        <f t="shared" si="0"/>
        <v>90691.601999999999</v>
      </c>
    </row>
    <row r="13" spans="1:9" ht="9" customHeight="1" x14ac:dyDescent="0.25"/>
    <row r="14" spans="1:9" x14ac:dyDescent="0.25">
      <c r="A14" s="9" t="s">
        <v>77</v>
      </c>
      <c r="G14" s="28"/>
    </row>
    <row r="25" spans="8:8" x14ac:dyDescent="0.25">
      <c r="H25" s="26"/>
    </row>
  </sheetData>
  <mergeCells count="7">
    <mergeCell ref="H5:I5"/>
    <mergeCell ref="A12:C12"/>
    <mergeCell ref="A5:A6"/>
    <mergeCell ref="B5:B6"/>
    <mergeCell ref="C5:C6"/>
    <mergeCell ref="D5:E5"/>
    <mergeCell ref="F5:G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I14"/>
  <sheetViews>
    <sheetView workbookViewId="0">
      <selection activeCell="K30" sqref="K30"/>
    </sheetView>
  </sheetViews>
  <sheetFormatPr defaultRowHeight="15" x14ac:dyDescent="0.25"/>
  <cols>
    <col min="1" max="1" width="13.42578125" customWidth="1"/>
    <col min="2" max="2" width="19.28515625" bestFit="1" customWidth="1"/>
    <col min="3" max="3" width="8.85546875" bestFit="1" customWidth="1"/>
    <col min="4" max="5" width="8.85546875" customWidth="1"/>
    <col min="8" max="9" width="9.140625" customWidth="1"/>
  </cols>
  <sheetData>
    <row r="4" spans="1:9" x14ac:dyDescent="0.25">
      <c r="A4" s="30" t="s">
        <v>157</v>
      </c>
      <c r="B4" s="16"/>
    </row>
    <row r="5" spans="1:9" x14ac:dyDescent="0.25">
      <c r="A5" s="113" t="s">
        <v>90</v>
      </c>
      <c r="B5" s="113" t="s">
        <v>91</v>
      </c>
      <c r="C5" s="113" t="s">
        <v>92</v>
      </c>
      <c r="D5" s="110" t="s">
        <v>63</v>
      </c>
      <c r="E5" s="110"/>
      <c r="F5" s="110" t="s">
        <v>76</v>
      </c>
      <c r="G5" s="110"/>
      <c r="H5" s="110" t="s">
        <v>68</v>
      </c>
      <c r="I5" s="110"/>
    </row>
    <row r="6" spans="1:9" x14ac:dyDescent="0.25">
      <c r="A6" s="114"/>
      <c r="B6" s="114"/>
      <c r="C6" s="114"/>
      <c r="D6" s="22" t="s">
        <v>95</v>
      </c>
      <c r="E6" s="22" t="s">
        <v>109</v>
      </c>
      <c r="F6" s="22" t="s">
        <v>95</v>
      </c>
      <c r="G6" s="22" t="s">
        <v>109</v>
      </c>
      <c r="H6" s="22" t="s">
        <v>95</v>
      </c>
      <c r="I6" s="22" t="s">
        <v>109</v>
      </c>
    </row>
    <row r="7" spans="1:9" x14ac:dyDescent="0.25">
      <c r="A7" s="43">
        <v>48594515409</v>
      </c>
      <c r="B7" s="42" t="s">
        <v>135</v>
      </c>
      <c r="C7" s="42" t="s">
        <v>136</v>
      </c>
      <c r="D7" s="44">
        <v>106</v>
      </c>
      <c r="E7" s="37">
        <v>98</v>
      </c>
      <c r="F7" s="37">
        <v>20409.268</v>
      </c>
      <c r="G7" s="37">
        <v>129835.894</v>
      </c>
      <c r="H7" s="37">
        <v>0</v>
      </c>
      <c r="I7" s="37">
        <v>95713.107000000004</v>
      </c>
    </row>
    <row r="8" spans="1:9" x14ac:dyDescent="0.25">
      <c r="A8" s="43">
        <v>90896496260</v>
      </c>
      <c r="B8" s="42" t="s">
        <v>127</v>
      </c>
      <c r="C8" s="42" t="s">
        <v>128</v>
      </c>
      <c r="D8" s="44">
        <v>399</v>
      </c>
      <c r="E8" s="37">
        <v>639</v>
      </c>
      <c r="F8" s="37">
        <v>172166.079</v>
      </c>
      <c r="G8" s="37">
        <v>254518.71799999999</v>
      </c>
      <c r="H8" s="37">
        <v>18845.574000000001</v>
      </c>
      <c r="I8" s="37">
        <v>59139.449000000001</v>
      </c>
    </row>
    <row r="9" spans="1:9" x14ac:dyDescent="0.25">
      <c r="A9" s="43">
        <v>29834131149</v>
      </c>
      <c r="B9" s="42" t="s">
        <v>129</v>
      </c>
      <c r="C9" s="42" t="s">
        <v>130</v>
      </c>
      <c r="D9" s="44">
        <v>356</v>
      </c>
      <c r="E9" s="37">
        <v>363</v>
      </c>
      <c r="F9" s="37">
        <v>292814.30699999997</v>
      </c>
      <c r="G9" s="37">
        <v>223631.022</v>
      </c>
      <c r="H9" s="37">
        <v>81441.646999999997</v>
      </c>
      <c r="I9" s="37">
        <v>46496.22</v>
      </c>
    </row>
    <row r="10" spans="1:9" x14ac:dyDescent="0.25">
      <c r="A10" s="43">
        <v>55505367731</v>
      </c>
      <c r="B10" s="42" t="s">
        <v>137</v>
      </c>
      <c r="C10" s="42" t="s">
        <v>138</v>
      </c>
      <c r="D10" s="44">
        <v>35</v>
      </c>
      <c r="E10" s="37">
        <v>35</v>
      </c>
      <c r="F10" s="37">
        <v>8212.3970000000008</v>
      </c>
      <c r="G10" s="37">
        <v>31534.636999999999</v>
      </c>
      <c r="H10" s="37">
        <v>48.491</v>
      </c>
      <c r="I10" s="37">
        <v>21496.726999999999</v>
      </c>
    </row>
    <row r="11" spans="1:9" x14ac:dyDescent="0.25">
      <c r="A11" s="43">
        <v>99530879287</v>
      </c>
      <c r="B11" s="42" t="s">
        <v>133</v>
      </c>
      <c r="C11" s="42" t="s">
        <v>134</v>
      </c>
      <c r="D11" s="44">
        <v>93</v>
      </c>
      <c r="E11" s="37">
        <v>103</v>
      </c>
      <c r="F11" s="37">
        <v>94791.826000000001</v>
      </c>
      <c r="G11" s="37">
        <v>134007.49799999999</v>
      </c>
      <c r="H11" s="37">
        <v>9405.3790000000008</v>
      </c>
      <c r="I11" s="37">
        <v>20664.010999999999</v>
      </c>
    </row>
    <row r="12" spans="1:9" x14ac:dyDescent="0.25">
      <c r="A12" s="115" t="s">
        <v>139</v>
      </c>
      <c r="B12" s="116"/>
      <c r="C12" s="116"/>
      <c r="D12" s="23">
        <f t="shared" ref="D12:I12" si="0">SUM(D7:D11)</f>
        <v>989</v>
      </c>
      <c r="E12" s="23">
        <f t="shared" si="0"/>
        <v>1238</v>
      </c>
      <c r="F12" s="23">
        <f t="shared" si="0"/>
        <v>588393.87699999998</v>
      </c>
      <c r="G12" s="23">
        <f t="shared" si="0"/>
        <v>773527.76899999997</v>
      </c>
      <c r="H12" s="23">
        <f t="shared" si="0"/>
        <v>109741.09099999999</v>
      </c>
      <c r="I12" s="23">
        <f t="shared" si="0"/>
        <v>243509.51400000002</v>
      </c>
    </row>
    <row r="14" spans="1:9" x14ac:dyDescent="0.25">
      <c r="A14" s="9" t="s">
        <v>77</v>
      </c>
    </row>
  </sheetData>
  <mergeCells count="7">
    <mergeCell ref="F5:G5"/>
    <mergeCell ref="H5:I5"/>
    <mergeCell ref="A12:C12"/>
    <mergeCell ref="A5:A6"/>
    <mergeCell ref="B5:B6"/>
    <mergeCell ref="C5:C6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Popis otocni gradovi i opc </vt:lpstr>
      <vt:lpstr>Rezultati poduz. OH</vt:lpstr>
      <vt:lpstr>Tablica 1</vt:lpstr>
      <vt:lpstr>Grafikon 1</vt:lpstr>
      <vt:lpstr>Grafikon 2</vt:lpstr>
      <vt:lpstr>Tablica 2</vt:lpstr>
      <vt:lpstr>Tablica 3</vt:lpstr>
      <vt:lpstr>Tablica 4</vt:lpstr>
      <vt:lpstr>'Tablica 3'!_ftnref1</vt:lpstr>
      <vt:lpstr>'Tablica 4'!_ftnref1</vt:lpstr>
      <vt:lpstr>'Rezultati poduz. OH'!OLE_LINK2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2017-08-18T08:04:50Z</dcterms:created>
  <dcterms:modified xsi:type="dcterms:W3CDTF">2021-02-22T10:36:08Z</dcterms:modified>
</cp:coreProperties>
</file>