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916" activeTab="2"/>
  </bookViews>
  <sheets>
    <sheet name="Tablica 1" sheetId="1" r:id="rId1"/>
    <sheet name="Grafikon 1" sheetId="18" r:id="rId2"/>
    <sheet name="Tablica 2 i 2a" sheetId="9" r:id="rId3"/>
    <sheet name="Tablica 3" sheetId="26" r:id="rId4"/>
    <sheet name="Tablica 4" sheetId="25" r:id="rId5"/>
    <sheet name="Tablica 5" sheetId="27" r:id="rId6"/>
  </sheets>
  <definedNames>
    <definedName name="PODACI" localSheetId="1">#REF!</definedName>
    <definedName name="PODACI" localSheetId="3">#REF!</definedName>
    <definedName name="PODACI" localSheetId="4">#REF!</definedName>
    <definedName name="PODACI" localSheetId="5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6" i="27" l="1"/>
  <c r="G36" i="9" l="1"/>
  <c r="G34" i="9"/>
  <c r="F34" i="9"/>
  <c r="F36" i="9" s="1"/>
  <c r="E34" i="9"/>
  <c r="E36" i="9" s="1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7" i="25"/>
  <c r="M7" i="18"/>
  <c r="M8" i="18"/>
  <c r="M6" i="18"/>
  <c r="O7" i="1" l="1"/>
  <c r="O9" i="1" l="1"/>
  <c r="O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F12" i="26" l="1"/>
  <c r="F10" i="26"/>
  <c r="F9" i="26"/>
  <c r="F8" i="26"/>
  <c r="F7" i="26"/>
  <c r="F6" i="26"/>
  <c r="E11" i="26"/>
  <c r="F11" i="26" s="1"/>
  <c r="E16" i="9"/>
  <c r="G16" i="9" l="1"/>
  <c r="F16" i="9"/>
  <c r="F18" i="9" s="1"/>
  <c r="E18" i="9"/>
  <c r="G18" i="9" l="1"/>
</calcChain>
</file>

<file path=xl/sharedStrings.xml><?xml version="1.0" encoding="utf-8"?>
<sst xmlns="http://schemas.openxmlformats.org/spreadsheetml/2006/main" count="257" uniqueCount="141">
  <si>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</si>
  <si>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</si>
  <si>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</si>
  <si>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</si>
  <si>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</si>
  <si>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</si>
  <si>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</si>
  <si>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</si>
  <si>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</si>
  <si>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</si>
  <si>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</si>
  <si>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</si>
  <si>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</si>
  <si>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</si>
  <si>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</si>
  <si>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</si>
  <si>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</si>
  <si>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</si>
  <si>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</si>
  <si>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2009.</t>
  </si>
  <si>
    <t>2010.</t>
  </si>
  <si>
    <t>2011.</t>
  </si>
  <si>
    <t>2014.</t>
  </si>
  <si>
    <t>OIB</t>
  </si>
  <si>
    <t>Naziv poduzetnika</t>
  </si>
  <si>
    <t>Broj zaposlenih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</si>
  <si>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</si>
  <si>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</si>
  <si>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</si>
  <si>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</si>
  <si>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</si>
  <si>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</si>
  <si>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</si>
  <si>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</si>
  <si>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</si>
  <si>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</si>
  <si>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</si>
  <si>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</si>
  <si>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</si>
  <si>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</si>
  <si>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</si>
  <si>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¹Serija podataka u tablici za sve godine prikazana je iz godišnjeg financijskog izvještaja iz kolone tekuće godine.</t>
  </si>
  <si>
    <t>Investicije u novu dugotrajnu imovinu²</t>
  </si>
  <si>
    <t>2015.</t>
  </si>
  <si>
    <t>2016.</t>
  </si>
  <si>
    <t>2017.</t>
  </si>
  <si>
    <t>2018.</t>
  </si>
  <si>
    <t>R. br.</t>
  </si>
  <si>
    <t>Sjedište</t>
  </si>
  <si>
    <t>Izvor: Fina - Registar godišnjih financijskih izvještaja</t>
  </si>
  <si>
    <t>LIČKO-SENJSKA</t>
  </si>
  <si>
    <t>ZADARSKA</t>
  </si>
  <si>
    <t>SPLITSKO-DALMATINSKA</t>
  </si>
  <si>
    <t>PRIMORSKO-GORANSKA</t>
  </si>
  <si>
    <t>SISAČKO-MOSLAVAČKA</t>
  </si>
  <si>
    <t>MEĐIMURSKA</t>
  </si>
  <si>
    <t>VARAŽDINSKA</t>
  </si>
  <si>
    <t>DUBROVAČKO-NERETVANSKA</t>
  </si>
  <si>
    <t>KRAPINSKO-ZAGORSKA</t>
  </si>
  <si>
    <t>ZAGREBAČKA</t>
  </si>
  <si>
    <t>OSJEČKO-BARANJSKA</t>
  </si>
  <si>
    <t>VUKOVARSKO-SRIJEMSKA</t>
  </si>
  <si>
    <t>GRAD ZAGREB</t>
  </si>
  <si>
    <t>ISTARSKA</t>
  </si>
  <si>
    <t>POŽEŠKO-SLAVONSKA</t>
  </si>
  <si>
    <t>ŠIBENSKO-KNINSKA</t>
  </si>
  <si>
    <t>BJELOVARSKO-BILOGORSKA</t>
  </si>
  <si>
    <t>VIROVITIČKO-PODRAVSKA</t>
  </si>
  <si>
    <t>KARLOVAČKA</t>
  </si>
  <si>
    <t>BRODSKO-POSAVSKA</t>
  </si>
  <si>
    <t>KOPRIVNIČKO-KRIŽEVAČKA</t>
  </si>
  <si>
    <t>svih</t>
  </si>
  <si>
    <t>dobitaša</t>
  </si>
  <si>
    <t>gubitaša</t>
  </si>
  <si>
    <t>Šifra i naziv županije</t>
  </si>
  <si>
    <t>Žup.</t>
  </si>
  <si>
    <t>Naziv županije</t>
  </si>
  <si>
    <t>*Serija podataka u grafikonima za sve godine prikazana je iz godišnjeg financijskog izvještaja iz kolone tekuće godine.</t>
  </si>
  <si>
    <t>Ukupno</t>
  </si>
  <si>
    <t>Izvor: Fina – Registar godišnjih financijskih izvještaja</t>
  </si>
  <si>
    <t>Naziv</t>
  </si>
  <si>
    <t>Djelatnost J (NKD 2007.)</t>
  </si>
  <si>
    <t>Razred djelatnosti 62.01 - Računalno programiranje</t>
  </si>
  <si>
    <t>Ukupno top 10 poduzetnika po UP u razredu djelatnosti 62.01</t>
  </si>
  <si>
    <t>Udio top 10 u razredu djelatnosti 62.01</t>
  </si>
  <si>
    <t>Zagreb</t>
  </si>
  <si>
    <t>Labin</t>
  </si>
  <si>
    <t>KING ICT d.o.o.</t>
  </si>
  <si>
    <t>APIS IT d.o.o.</t>
  </si>
  <si>
    <t>ASBISC-CR d.o.o.</t>
  </si>
  <si>
    <t>IN2 d.o.o.</t>
  </si>
  <si>
    <t>DANIELI SYSTEC d.o.o.</t>
  </si>
  <si>
    <t>MICROSOFT HRVATSKA d.o.o.</t>
  </si>
  <si>
    <t>NANOBIT d.o.o.</t>
  </si>
  <si>
    <t>CROZ d.o.o.</t>
  </si>
  <si>
    <t>Ukupno top pet poduzetnika po dobiti u djelatnosti 62.01</t>
  </si>
  <si>
    <t>Udio u razredu djelatnosti 62.01</t>
  </si>
  <si>
    <t>Split</t>
  </si>
  <si>
    <t>MANAS d.o.o.</t>
  </si>
  <si>
    <t>TAU ON-LINE d.o.o.</t>
  </si>
  <si>
    <t>Odjeljak 62</t>
  </si>
  <si>
    <t>Izvor: Fina, Registar godišnjih financijskih izvještaja, obrada GFI-a za 2009. - 2019. godinu</t>
  </si>
  <si>
    <t>2019.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</si>
  <si>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</si>
  <si>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t>Ukupno svi poduzetnici (3.112) u razredu djelatnosti 62.01</t>
  </si>
  <si>
    <t>02994650199</t>
  </si>
  <si>
    <t>SPAN d.d.</t>
  </si>
  <si>
    <t>SELECTIUM d.o.o.</t>
  </si>
  <si>
    <t>Ukupno svi poduzetnici (3.112) u djelatnosti 62.01</t>
  </si>
  <si>
    <r>
      <rPr>
        <b/>
        <sz val="9"/>
        <color theme="1"/>
        <rFont val="Arial"/>
        <family val="2"/>
        <charset val="238"/>
      </rPr>
      <t>Tablica 4</t>
    </r>
    <r>
      <rPr>
        <sz val="9"/>
        <color theme="1"/>
        <rFont val="Arial"/>
        <family val="2"/>
        <charset val="238"/>
      </rPr>
      <t>. Rezultati poduzetnika u djelatnosti računalnog programiranja po županijama – rang prema ukupnom prihodu u 2019. godini (iznosi u tisućama kuna)</t>
    </r>
  </si>
  <si>
    <t>Indeks 2019./09.</t>
  </si>
  <si>
    <t>07778064485</t>
  </si>
  <si>
    <t>Ukupno svi poduzetnici (1.173) u razredu djelatnosti 62.01</t>
  </si>
  <si>
    <t>SPAN, d.o.o.</t>
  </si>
  <si>
    <t>MBU d.o.o.</t>
  </si>
  <si>
    <t>INFODOM d.o.o.</t>
  </si>
  <si>
    <t>SAP d.o.o.</t>
  </si>
  <si>
    <t>B 4 B, d.o.o.</t>
  </si>
  <si>
    <t>ASSECO SEE d.o.o.</t>
  </si>
  <si>
    <t>(iznosi u tisućama kuna)</t>
  </si>
  <si>
    <t>Rang</t>
  </si>
  <si>
    <t xml:space="preserve"> (iznosi u tisućama kuna)</t>
  </si>
  <si>
    <r>
      <rPr>
        <b/>
        <sz val="9"/>
        <color theme="4" tint="-0.499984740745262"/>
        <rFont val="Arial"/>
        <family val="2"/>
        <charset val="238"/>
      </rPr>
      <t xml:space="preserve">Grafikon 1. </t>
    </r>
    <r>
      <rPr>
        <sz val="9"/>
        <color theme="4" tint="-0.499984740745262"/>
        <rFont val="Arial"/>
        <family val="2"/>
        <charset val="238"/>
      </rPr>
      <t>Neto dobit/gubitak, broj zaposlenih i broj poduzetnika u djelatnosti računalnog programiranja (62.01) u razdoblju od 2009. do 2019. godine* (iznosi u tisućama kuna)</t>
    </r>
  </si>
  <si>
    <t>Index 2019./09.</t>
  </si>
  <si>
    <r>
      <rPr>
        <b/>
        <sz val="9"/>
        <color theme="4" tint="-0.499984740745262"/>
        <rFont val="Arial"/>
        <family val="2"/>
        <charset val="238"/>
      </rPr>
      <t>Tablica 1.</t>
    </r>
    <r>
      <rPr>
        <sz val="9"/>
        <color theme="4" tint="-0.499984740745262"/>
        <rFont val="Arial"/>
        <family val="2"/>
        <charset val="238"/>
      </rPr>
      <t xml:space="preserve">  Osnovni financijski rezultati poslovanja poduzetnika u razredu djelatnosti 62.01 - u razdoblju </t>
    </r>
    <r>
      <rPr>
        <b/>
        <sz val="9"/>
        <color theme="4" tint="-0.499984740745262"/>
        <rFont val="Arial"/>
        <family val="2"/>
        <charset val="238"/>
      </rPr>
      <t>od 2009. do 2019. godine</t>
    </r>
    <r>
      <rPr>
        <sz val="9"/>
        <color theme="4" tint="-0.499984740745262"/>
        <rFont val="Arial"/>
        <family val="2"/>
        <charset val="238"/>
      </rPr>
      <t>¹</t>
    </r>
  </si>
  <si>
    <t xml:space="preserve"> (iznosi u tisućama kuna, prosječne plaće u kunama)</t>
  </si>
  <si>
    <t>Ukupni prihodi po poduzetniku</t>
  </si>
  <si>
    <r>
      <rPr>
        <b/>
        <sz val="9"/>
        <color theme="4" tint="-0.499984740745262"/>
        <rFont val="Arial"/>
        <family val="2"/>
        <charset val="238"/>
      </rPr>
      <t>Tablica 2a.</t>
    </r>
    <r>
      <rPr>
        <sz val="9"/>
        <color theme="4" tint="-0.499984740745262"/>
        <rFont val="Arial"/>
        <family val="2"/>
        <charset val="238"/>
      </rPr>
      <t xml:space="preserve"> Top 10 poduzetnika prema ukupnim prihodima </t>
    </r>
    <r>
      <rPr>
        <b/>
        <sz val="9"/>
        <color theme="4" tint="-0.499984740745262"/>
        <rFont val="Arial"/>
        <family val="2"/>
        <charset val="238"/>
      </rPr>
      <t>u 2009. g.</t>
    </r>
    <r>
      <rPr>
        <sz val="9"/>
        <color theme="4" tint="-0.499984740745262"/>
        <rFont val="Arial"/>
        <family val="2"/>
        <charset val="238"/>
      </rPr>
      <t xml:space="preserve"> u razredu djelatnosti 62.01 – Računalno programiranje </t>
    </r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</si>
  <si>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Top 10 poduzetnika prema ukupnim prihodima </t>
    </r>
    <r>
      <rPr>
        <b/>
        <sz val="9"/>
        <color theme="4" tint="-0.499984740745262"/>
        <rFont val="Arial"/>
        <family val="2"/>
        <charset val="238"/>
      </rPr>
      <t xml:space="preserve">u 2019. g. </t>
    </r>
    <r>
      <rPr>
        <sz val="9"/>
        <color theme="4" tint="-0.499984740745262"/>
        <rFont val="Arial"/>
        <family val="2"/>
        <charset val="238"/>
      </rPr>
      <t>u razredu djelatnosti 62.01 – Računalno programiranje</t>
    </r>
  </si>
  <si>
    <r>
      <rPr>
        <b/>
        <sz val="9"/>
        <color theme="4" tint="-0.499984740745262"/>
        <rFont val="Arial"/>
        <family val="2"/>
        <charset val="238"/>
      </rPr>
      <t>Tablica 3</t>
    </r>
    <r>
      <rPr>
        <sz val="9"/>
        <color theme="4" tint="-0.499984740745262"/>
        <rFont val="Arial"/>
        <family val="2"/>
        <charset val="238"/>
      </rPr>
      <t xml:space="preserve">. Top pet poduzetnika u djelatnosti računalnog programiranja, rangirani prema dobiti razdoblja, u 2019. godini </t>
    </r>
  </si>
  <si>
    <r>
      <rPr>
        <b/>
        <sz val="9"/>
        <color theme="4" tint="-0.499984740745262"/>
        <rFont val="Arial"/>
        <family val="2"/>
        <charset val="238"/>
      </rPr>
      <t>Tablica 5.</t>
    </r>
    <r>
      <rPr>
        <sz val="9"/>
        <color theme="4" tint="-0.499984740745262"/>
        <rFont val="Arial"/>
        <family val="2"/>
        <charset val="238"/>
      </rPr>
      <t xml:space="preserve"> Top 10 poduzetnika prema prihodima od izvoza u razredu djelatnosti 62.01 – Računalno programiranje u 2019.g. </t>
    </r>
  </si>
  <si>
    <t>Izvoz</t>
  </si>
  <si>
    <t>08262132390</t>
  </si>
  <si>
    <t>56581471216</t>
  </si>
  <si>
    <t>40902945776</t>
  </si>
  <si>
    <t>Udio u izvozu djelatnosti</t>
  </si>
  <si>
    <t>FELARONA d.o.o.</t>
  </si>
  <si>
    <t xml:space="preserve">TRI PLUS GRUPA d.o.o. </t>
  </si>
  <si>
    <t>Cloudsense d.o.o.</t>
  </si>
  <si>
    <t xml:space="preserve">ReversingLabs d.o.o. </t>
  </si>
  <si>
    <t>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</si>
</sst>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_ ;[Red]\-#,##0\ "/>
  </numFmts>
  <fonts count="34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color rgb="FF00325A"/>
      <name val="Arial"/>
      <family val="2"/>
      <charset val="238"/>
    </font>
    <font>
      <b/>
      <sz val="10"/>
      <color rgb="FF00325A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9"/>
      <color rgb="FF00325A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2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 tint="4.9989318521683403E-2"/>
      </right>
      <top style="thin">
        <color theme="0"/>
      </top>
      <bottom style="thin">
        <color theme="0"/>
      </bottom>
      <diagonal/>
    </border>
    <border>
      <left/>
      <right style="thin">
        <color theme="1" tint="4.9989318521683403E-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1" tint="4.9989318521683403E-2"/>
      </right>
      <top/>
      <bottom style="thin">
        <color theme="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/>
      </left>
      <right style="thin">
        <color theme="4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4" tint="-0.499984740745262"/>
      </right>
      <top/>
      <bottom style="thin">
        <color indexed="2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0">
    <xf numFmtId="0" fontId="0" fillId="0" borderId="0"/>
    <xf numFmtId="0" fontId="7" fillId="0" borderId="0"/>
    <xf numFmtId="0" fontId="9" fillId="0" borderId="0"/>
    <xf numFmtId="0" fontId="7" fillId="0" borderId="0"/>
    <xf numFmtId="0" fontId="20" fillId="0" borderId="0"/>
    <xf numFmtId="0" fontId="20" fillId="0" borderId="0"/>
    <xf numFmtId="0" fontId="11" fillId="0" borderId="0"/>
    <xf numFmtId="9" fontId="9" fillId="0" borderId="0" applyFont="0" applyFill="0" applyBorder="0" applyAlignment="0" applyProtection="0"/>
    <xf numFmtId="0" fontId="20" fillId="0" borderId="0"/>
    <xf numFmtId="0" fontId="28" fillId="0" borderId="0"/>
  </cellStyleXfs>
  <cellXfs count="161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0" xfId="3"/>
    <xf numFmtId="0" fontId="14" fillId="0" borderId="0" xfId="3" applyFont="1"/>
    <xf numFmtId="0" fontId="6" fillId="7" borderId="4" xfId="3" applyFont="1" applyFill="1" applyBorder="1" applyAlignment="1">
      <alignment horizontal="center" vertical="center" wrapText="1"/>
    </xf>
    <xf numFmtId="0" fontId="19" fillId="7" borderId="4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left" vertical="center" wrapText="1"/>
    </xf>
    <xf numFmtId="3" fontId="3" fillId="2" borderId="4" xfId="3" applyNumberFormat="1" applyFont="1" applyFill="1" applyBorder="1" applyAlignment="1">
      <alignment horizontal="right" vertical="center" wrapText="1"/>
    </xf>
    <xf numFmtId="3" fontId="10" fillId="4" borderId="4" xfId="3" applyNumberFormat="1" applyFont="1" applyFill="1" applyBorder="1" applyAlignment="1">
      <alignment horizontal="right" vertical="center" wrapText="1"/>
    </xf>
    <xf numFmtId="3" fontId="10" fillId="8" borderId="4" xfId="3" applyNumberFormat="1" applyFont="1" applyFill="1" applyBorder="1" applyAlignment="1">
      <alignment horizontal="right" vertical="center" wrapText="1"/>
    </xf>
    <xf numFmtId="165" fontId="10" fillId="9" borderId="4" xfId="3" applyNumberFormat="1" applyFont="1" applyFill="1" applyBorder="1" applyAlignment="1">
      <alignment horizontal="right" vertical="center" wrapText="1"/>
    </xf>
    <xf numFmtId="0" fontId="3" fillId="2" borderId="4" xfId="3" quotePrefix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/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/>
    <xf numFmtId="0" fontId="21" fillId="10" borderId="9" xfId="0" applyFont="1" applyFill="1" applyBorder="1" applyAlignment="1">
      <alignment horizontal="left" vertical="center" wrapText="1"/>
    </xf>
    <xf numFmtId="167" fontId="21" fillId="0" borderId="9" xfId="8" applyNumberFormat="1" applyFont="1" applyBorder="1" applyAlignment="1">
      <alignment horizontal="right" vertical="center" wrapText="1"/>
    </xf>
    <xf numFmtId="0" fontId="21" fillId="10" borderId="10" xfId="0" applyFont="1" applyFill="1" applyBorder="1" applyAlignment="1">
      <alignment horizontal="left" vertical="center" wrapText="1"/>
    </xf>
    <xf numFmtId="167" fontId="21" fillId="0" borderId="10" xfId="8" applyNumberFormat="1" applyFont="1" applyBorder="1" applyAlignment="1">
      <alignment horizontal="right" vertical="center" wrapText="1"/>
    </xf>
    <xf numFmtId="0" fontId="22" fillId="10" borderId="10" xfId="0" applyFont="1" applyFill="1" applyBorder="1" applyAlignment="1">
      <alignment horizontal="left" vertical="center" wrapText="1"/>
    </xf>
    <xf numFmtId="167" fontId="22" fillId="0" borderId="10" xfId="8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 wrapText="1"/>
    </xf>
    <xf numFmtId="167" fontId="21" fillId="0" borderId="0" xfId="8" applyNumberFormat="1" applyFont="1" applyBorder="1" applyAlignment="1">
      <alignment horizontal="right" vertical="center" wrapText="1"/>
    </xf>
    <xf numFmtId="167" fontId="21" fillId="0" borderId="0" xfId="0" applyNumberFormat="1" applyFont="1" applyBorder="1" applyAlignment="1">
      <alignment horizontal="right" vertical="center" wrapText="1"/>
    </xf>
    <xf numFmtId="0" fontId="13" fillId="0" borderId="0" xfId="0" applyFont="1"/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 wrapText="1"/>
    </xf>
    <xf numFmtId="3" fontId="12" fillId="11" borderId="14" xfId="0" applyNumberFormat="1" applyFont="1" applyFill="1" applyBorder="1" applyAlignment="1">
      <alignment vertical="center"/>
    </xf>
    <xf numFmtId="3" fontId="24" fillId="11" borderId="1" xfId="0" applyNumberFormat="1" applyFont="1" applyFill="1" applyBorder="1" applyAlignment="1">
      <alignment horizontal="right" vertical="center" wrapText="1"/>
    </xf>
    <xf numFmtId="3" fontId="12" fillId="11" borderId="1" xfId="0" applyNumberFormat="1" applyFont="1" applyFill="1" applyBorder="1" applyAlignment="1">
      <alignment horizontal="right" vertical="center" wrapText="1"/>
    </xf>
    <xf numFmtId="3" fontId="12" fillId="0" borderId="15" xfId="0" applyNumberFormat="1" applyFont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166" fontId="12" fillId="0" borderId="16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166" fontId="12" fillId="0" borderId="8" xfId="0" applyNumberFormat="1" applyFont="1" applyBorder="1" applyAlignment="1">
      <alignment horizontal="right" vertical="center" wrapText="1"/>
    </xf>
    <xf numFmtId="3" fontId="12" fillId="11" borderId="1" xfId="0" applyNumberFormat="1" applyFont="1" applyFill="1" applyBorder="1" applyAlignment="1">
      <alignment vertical="center"/>
    </xf>
    <xf numFmtId="3" fontId="12" fillId="11" borderId="14" xfId="0" applyNumberFormat="1" applyFont="1" applyFill="1" applyBorder="1" applyAlignment="1">
      <alignment horizontal="center" vertical="center" wrapText="1"/>
    </xf>
    <xf numFmtId="3" fontId="24" fillId="11" borderId="14" xfId="0" applyNumberFormat="1" applyFont="1" applyFill="1" applyBorder="1" applyAlignment="1">
      <alignment horizontal="right" vertical="center" wrapText="1"/>
    </xf>
    <xf numFmtId="3" fontId="12" fillId="11" borderId="14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166" fontId="12" fillId="0" borderId="18" xfId="0" applyNumberFormat="1" applyFont="1" applyBorder="1" applyAlignment="1">
      <alignment horizontal="right" vertical="center" wrapText="1"/>
    </xf>
    <xf numFmtId="3" fontId="12" fillId="11" borderId="11" xfId="0" applyNumberFormat="1" applyFont="1" applyFill="1" applyBorder="1" applyAlignment="1">
      <alignment horizontal="right" vertical="center" wrapText="1"/>
    </xf>
    <xf numFmtId="3" fontId="12" fillId="11" borderId="19" xfId="0" applyNumberFormat="1" applyFont="1" applyFill="1" applyBorder="1" applyAlignment="1">
      <alignment vertical="center"/>
    </xf>
    <xf numFmtId="3" fontId="24" fillId="11" borderId="19" xfId="0" applyNumberFormat="1" applyFont="1" applyFill="1" applyBorder="1" applyAlignment="1">
      <alignment horizontal="right" vertical="center" wrapText="1"/>
    </xf>
    <xf numFmtId="3" fontId="12" fillId="11" borderId="19" xfId="0" applyNumberFormat="1" applyFont="1" applyFill="1" applyBorder="1" applyAlignment="1">
      <alignment horizontal="right" vertical="center" wrapText="1"/>
    </xf>
    <xf numFmtId="3" fontId="12" fillId="11" borderId="3" xfId="0" applyNumberFormat="1" applyFont="1" applyFill="1" applyBorder="1" applyAlignment="1">
      <alignment horizontal="right" vertical="center" wrapText="1"/>
    </xf>
    <xf numFmtId="0" fontId="25" fillId="8" borderId="1" xfId="0" applyFont="1" applyFill="1" applyBorder="1"/>
    <xf numFmtId="0" fontId="25" fillId="8" borderId="1" xfId="0" applyFont="1" applyFill="1" applyBorder="1" applyAlignment="1"/>
    <xf numFmtId="3" fontId="25" fillId="8" borderId="1" xfId="0" applyNumberFormat="1" applyFont="1" applyFill="1" applyBorder="1"/>
    <xf numFmtId="166" fontId="25" fillId="8" borderId="1" xfId="0" applyNumberFormat="1" applyFont="1" applyFill="1" applyBorder="1" applyAlignment="1">
      <alignment horizontal="right"/>
    </xf>
    <xf numFmtId="3" fontId="25" fillId="8" borderId="14" xfId="0" applyNumberFormat="1" applyFont="1" applyFill="1" applyBorder="1"/>
    <xf numFmtId="0" fontId="26" fillId="0" borderId="0" xfId="0" applyFont="1" applyAlignment="1">
      <alignment vertical="center"/>
    </xf>
    <xf numFmtId="49" fontId="12" fillId="0" borderId="20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right" vertical="center"/>
    </xf>
    <xf numFmtId="49" fontId="12" fillId="0" borderId="21" xfId="0" applyNumberFormat="1" applyFont="1" applyBorder="1" applyAlignment="1">
      <alignment horizontal="center" vertical="center"/>
    </xf>
    <xf numFmtId="0" fontId="12" fillId="0" borderId="20" xfId="0" quotePrefix="1" applyNumberFormat="1" applyFont="1" applyBorder="1" applyAlignment="1">
      <alignment horizontal="center" vertical="center"/>
    </xf>
    <xf numFmtId="0" fontId="0" fillId="0" borderId="0" xfId="0" applyAlignment="1"/>
    <xf numFmtId="0" fontId="18" fillId="0" borderId="0" xfId="0" applyFont="1" applyAlignment="1">
      <alignment vertical="center"/>
    </xf>
    <xf numFmtId="165" fontId="4" fillId="0" borderId="20" xfId="7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/>
    </xf>
    <xf numFmtId="0" fontId="0" fillId="0" borderId="0" xfId="0" applyAlignment="1"/>
    <xf numFmtId="0" fontId="23" fillId="7" borderId="12" xfId="0" applyFont="1" applyFill="1" applyBorder="1" applyAlignment="1">
      <alignment horizontal="center" vertical="center" wrapText="1"/>
    </xf>
    <xf numFmtId="0" fontId="29" fillId="0" borderId="0" xfId="3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3" applyFont="1" applyAlignment="1">
      <alignment vertical="center"/>
    </xf>
    <xf numFmtId="0" fontId="2" fillId="7" borderId="22" xfId="0" applyFont="1" applyFill="1" applyBorder="1" applyAlignment="1">
      <alignment horizontal="center" vertical="center" wrapText="1"/>
    </xf>
    <xf numFmtId="167" fontId="21" fillId="0" borderId="23" xfId="8" applyNumberFormat="1" applyFont="1" applyBorder="1" applyAlignment="1">
      <alignment horizontal="right" vertical="center" wrapText="1"/>
    </xf>
    <xf numFmtId="167" fontId="21" fillId="0" borderId="24" xfId="8" applyNumberFormat="1" applyFont="1" applyBorder="1" applyAlignment="1">
      <alignment horizontal="right" vertical="center" wrapText="1"/>
    </xf>
    <xf numFmtId="167" fontId="22" fillId="0" borderId="24" xfId="8" applyNumberFormat="1" applyFont="1" applyBorder="1" applyAlignment="1">
      <alignment horizontal="right" vertical="center" wrapText="1"/>
    </xf>
    <xf numFmtId="165" fontId="30" fillId="3" borderId="1" xfId="0" applyNumberFormat="1" applyFont="1" applyFill="1" applyBorder="1" applyAlignment="1">
      <alignment vertical="center"/>
    </xf>
    <xf numFmtId="165" fontId="25" fillId="3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3" fontId="17" fillId="5" borderId="1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2" fillId="0" borderId="20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right" vertical="center" wrapText="1"/>
    </xf>
    <xf numFmtId="3" fontId="12" fillId="3" borderId="19" xfId="0" applyNumberFormat="1" applyFont="1" applyFill="1" applyBorder="1" applyAlignment="1">
      <alignment horizontal="right" vertical="center" wrapText="1"/>
    </xf>
    <xf numFmtId="3" fontId="25" fillId="8" borderId="26" xfId="0" applyNumberFormat="1" applyFont="1" applyFill="1" applyBorder="1"/>
    <xf numFmtId="0" fontId="23" fillId="7" borderId="27" xfId="0" applyFont="1" applyFill="1" applyBorder="1" applyAlignment="1">
      <alignment horizontal="center" vertical="center" wrapText="1"/>
    </xf>
    <xf numFmtId="166" fontId="12" fillId="0" borderId="28" xfId="0" applyNumberFormat="1" applyFont="1" applyBorder="1" applyAlignment="1">
      <alignment horizontal="right" vertical="center" wrapText="1"/>
    </xf>
    <xf numFmtId="166" fontId="25" fillId="8" borderId="29" xfId="0" applyNumberFormat="1" applyFont="1" applyFill="1" applyBorder="1" applyAlignment="1">
      <alignment horizontal="right"/>
    </xf>
    <xf numFmtId="0" fontId="32" fillId="0" borderId="30" xfId="0" applyFont="1" applyBorder="1"/>
    <xf numFmtId="166" fontId="12" fillId="0" borderId="31" xfId="0" applyNumberFormat="1" applyFont="1" applyBorder="1" applyAlignment="1">
      <alignment horizontal="right" vertical="center" wrapText="1"/>
    </xf>
    <xf numFmtId="166" fontId="12" fillId="0" borderId="32" xfId="0" applyNumberFormat="1" applyFont="1" applyBorder="1" applyAlignment="1">
      <alignment horizontal="right" vertical="center" wrapText="1"/>
    </xf>
    <xf numFmtId="166" fontId="33" fillId="2" borderId="1" xfId="0" applyNumberFormat="1" applyFont="1" applyFill="1" applyBorder="1" applyAlignment="1">
      <alignment horizontal="right" vertical="center" wrapText="1"/>
    </xf>
    <xf numFmtId="0" fontId="10" fillId="2" borderId="4" xfId="3" applyFont="1" applyFill="1" applyBorder="1" applyAlignment="1">
      <alignment horizontal="left" vertical="center"/>
    </xf>
    <xf numFmtId="49" fontId="12" fillId="0" borderId="34" xfId="0" applyNumberFormat="1" applyFont="1" applyBorder="1" applyAlignment="1">
      <alignment horizontal="center" vertical="center"/>
    </xf>
    <xf numFmtId="0" fontId="12" fillId="0" borderId="35" xfId="0" quotePrefix="1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3" fontId="12" fillId="0" borderId="35" xfId="0" applyNumberFormat="1" applyFont="1" applyBorder="1" applyAlignment="1">
      <alignment horizontal="right" vertical="center"/>
    </xf>
    <xf numFmtId="165" fontId="4" fillId="0" borderId="35" xfId="7" applyNumberFormat="1" applyFont="1" applyBorder="1" applyAlignment="1">
      <alignment horizontal="center" vertical="center"/>
    </xf>
    <xf numFmtId="3" fontId="24" fillId="6" borderId="33" xfId="0" applyNumberFormat="1" applyFont="1" applyFill="1" applyBorder="1" applyAlignment="1">
      <alignment horizontal="right" vertical="center"/>
    </xf>
    <xf numFmtId="165" fontId="17" fillId="6" borderId="33" xfId="7" applyNumberFormat="1" applyFont="1" applyFill="1" applyBorder="1" applyAlignment="1">
      <alignment horizontal="center" vertical="center"/>
    </xf>
    <xf numFmtId="0" fontId="19" fillId="7" borderId="36" xfId="3" applyFont="1" applyFill="1" applyBorder="1" applyAlignment="1">
      <alignment horizontal="center" vertical="center" wrapText="1"/>
    </xf>
    <xf numFmtId="0" fontId="30" fillId="2" borderId="4" xfId="3" applyFont="1" applyFill="1" applyBorder="1" applyAlignment="1">
      <alignment horizontal="center" vertical="center" wrapText="1"/>
    </xf>
    <xf numFmtId="0" fontId="30" fillId="2" borderId="4" xfId="3" applyFont="1" applyFill="1" applyBorder="1" applyAlignment="1">
      <alignment horizontal="center" vertical="center"/>
    </xf>
    <xf numFmtId="0" fontId="30" fillId="2" borderId="4" xfId="3" applyFont="1" applyFill="1" applyBorder="1" applyAlignment="1">
      <alignment horizontal="left" vertical="center"/>
    </xf>
    <xf numFmtId="3" fontId="30" fillId="2" borderId="5" xfId="3" applyNumberFormat="1" applyFont="1" applyFill="1" applyBorder="1" applyAlignment="1">
      <alignment horizontal="right" vertical="center" wrapText="1"/>
    </xf>
    <xf numFmtId="165" fontId="30" fillId="3" borderId="1" xfId="0" applyNumberFormat="1" applyFont="1" applyFill="1" applyBorder="1"/>
    <xf numFmtId="0" fontId="30" fillId="2" borderId="4" xfId="3" applyFont="1" applyFill="1" applyBorder="1" applyAlignment="1">
      <alignment horizontal="left" vertical="center" wrapText="1"/>
    </xf>
    <xf numFmtId="49" fontId="30" fillId="3" borderId="0" xfId="0" applyNumberFormat="1" applyFont="1" applyFill="1" applyAlignment="1">
      <alignment horizontal="center" vertical="center"/>
    </xf>
    <xf numFmtId="0" fontId="30" fillId="2" borderId="4" xfId="3" quotePrefix="1" applyFont="1" applyFill="1" applyBorder="1" applyAlignment="1">
      <alignment horizontal="center" vertical="center"/>
    </xf>
    <xf numFmtId="3" fontId="25" fillId="4" borderId="5" xfId="3" applyNumberFormat="1" applyFont="1" applyFill="1" applyBorder="1" applyAlignment="1">
      <alignment horizontal="right" vertical="center" wrapText="1"/>
    </xf>
    <xf numFmtId="165" fontId="25" fillId="6" borderId="1" xfId="0" applyNumberFormat="1" applyFont="1" applyFill="1" applyBorder="1"/>
    <xf numFmtId="165" fontId="10" fillId="8" borderId="37" xfId="3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6" fillId="7" borderId="11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left" vertical="center" wrapText="1"/>
    </xf>
    <xf numFmtId="0" fontId="10" fillId="4" borderId="6" xfId="3" applyFont="1" applyFill="1" applyBorder="1" applyAlignment="1">
      <alignment horizontal="left" vertical="center" wrapText="1"/>
    </xf>
    <xf numFmtId="0" fontId="10" fillId="4" borderId="7" xfId="3" applyFont="1" applyFill="1" applyBorder="1" applyAlignment="1">
      <alignment horizontal="left" vertical="center" wrapText="1"/>
    </xf>
    <xf numFmtId="0" fontId="10" fillId="8" borderId="5" xfId="3" applyFont="1" applyFill="1" applyBorder="1" applyAlignment="1">
      <alignment horizontal="left" vertical="center" wrapText="1"/>
    </xf>
    <xf numFmtId="0" fontId="10" fillId="8" borderId="6" xfId="3" applyFont="1" applyFill="1" applyBorder="1" applyAlignment="1">
      <alignment horizontal="left" vertical="center" wrapText="1"/>
    </xf>
    <xf numFmtId="0" fontId="10" fillId="8" borderId="7" xfId="3" applyFont="1" applyFill="1" applyBorder="1" applyAlignment="1">
      <alignment horizontal="left" vertical="center" wrapText="1"/>
    </xf>
    <xf numFmtId="0" fontId="10" fillId="9" borderId="5" xfId="3" applyFont="1" applyFill="1" applyBorder="1" applyAlignment="1">
      <alignment horizontal="left" vertical="center" wrapText="1"/>
    </xf>
    <xf numFmtId="0" fontId="10" fillId="9" borderId="6" xfId="3" applyFont="1" applyFill="1" applyBorder="1" applyAlignment="1">
      <alignment horizontal="left" vertical="center" wrapText="1"/>
    </xf>
    <xf numFmtId="0" fontId="10" fillId="9" borderId="7" xfId="3" applyFont="1" applyFill="1" applyBorder="1" applyAlignment="1">
      <alignment horizontal="left" vertical="center" wrapText="1"/>
    </xf>
    <xf numFmtId="0" fontId="27" fillId="4" borderId="33" xfId="0" applyFont="1" applyFill="1" applyBorder="1" applyAlignment="1">
      <alignment horizontal="left" vertical="center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5" fillId="4" borderId="5" xfId="3" applyFont="1" applyFill="1" applyBorder="1" applyAlignment="1">
      <alignment horizontal="left" vertical="center" wrapText="1"/>
    </xf>
    <xf numFmtId="0" fontId="25" fillId="4" borderId="6" xfId="3" applyFont="1" applyFill="1" applyBorder="1" applyAlignment="1">
      <alignment horizontal="left" vertical="center" wrapText="1"/>
    </xf>
    <xf numFmtId="0" fontId="25" fillId="4" borderId="7" xfId="3" applyFont="1" applyFill="1" applyBorder="1" applyAlignment="1">
      <alignment horizontal="left" vertical="center" wrapText="1"/>
    </xf>
  </cellXfs>
  <cellStyles count="10">
    <cellStyle name="Normalno" xfId="0" builtinId="0"/>
    <cellStyle name="Normalno 2" xfId="1"/>
    <cellStyle name="Normalno 2 2" xfId="8"/>
    <cellStyle name="Normalno 3" xfId="2"/>
    <cellStyle name="Normalno 4" xfId="4"/>
    <cellStyle name="Normalno 5" xfId="3"/>
    <cellStyle name="Normalno 6" xfId="5"/>
    <cellStyle name="Normalno 7" xfId="9"/>
    <cellStyle name="Obično_2003" xfId="6"/>
    <cellStyle name="Postotak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3656889648"/>
          <c:y val="0.11515785975295992"/>
          <c:w val="0.84178514463275278"/>
          <c:h val="0.73577687420737448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1'!$A$8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'Grafikon 1'!$B$5:$L$5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1'!$B$8:$L$8</c:f>
              <c:numCache>
                <c:formatCode>#,##0_ ;[Red]\-#,##0\ </c:formatCode>
                <c:ptCount val="11"/>
                <c:pt idx="0">
                  <c:v>228072.00599999999</c:v>
                </c:pt>
                <c:pt idx="1">
                  <c:v>238355.117</c:v>
                </c:pt>
                <c:pt idx="2">
                  <c:v>266097.54300000001</c:v>
                </c:pt>
                <c:pt idx="3">
                  <c:v>296409.288</c:v>
                </c:pt>
                <c:pt idx="4">
                  <c:v>419487.61599999998</c:v>
                </c:pt>
                <c:pt idx="5">
                  <c:v>393230.53499999997</c:v>
                </c:pt>
                <c:pt idx="6">
                  <c:v>439566.49400000001</c:v>
                </c:pt>
                <c:pt idx="7">
                  <c:v>554743.96799999999</c:v>
                </c:pt>
                <c:pt idx="8">
                  <c:v>652137.74199999997</c:v>
                </c:pt>
                <c:pt idx="9">
                  <c:v>841376.51800000004</c:v>
                </c:pt>
                <c:pt idx="10">
                  <c:v>1037090.851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3808"/>
        <c:axId val="62999360"/>
      </c:lineChart>
      <c:catAx>
        <c:axId val="122103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62999360"/>
        <c:crosses val="autoZero"/>
        <c:auto val="1"/>
        <c:lblAlgn val="ctr"/>
        <c:lblOffset val="100"/>
        <c:noMultiLvlLbl val="0"/>
      </c:catAx>
      <c:valAx>
        <c:axId val="6299936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2103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1717206539"/>
          <c:y val="1.928481224908897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'Grafikon 1'!$B$5:$L$5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1'!$B$6:$L$6</c:f>
              <c:numCache>
                <c:formatCode>#,##0_ ;[Red]\-#,##0\ </c:formatCode>
                <c:ptCount val="11"/>
                <c:pt idx="0">
                  <c:v>1173</c:v>
                </c:pt>
                <c:pt idx="1">
                  <c:v>1195</c:v>
                </c:pt>
                <c:pt idx="2">
                  <c:v>1330</c:v>
                </c:pt>
                <c:pt idx="3">
                  <c:v>1408</c:v>
                </c:pt>
                <c:pt idx="4">
                  <c:v>1613</c:v>
                </c:pt>
                <c:pt idx="5">
                  <c:v>1809</c:v>
                </c:pt>
                <c:pt idx="6">
                  <c:v>1988</c:v>
                </c:pt>
                <c:pt idx="7">
                  <c:v>2307</c:v>
                </c:pt>
                <c:pt idx="8">
                  <c:v>2494</c:v>
                </c:pt>
                <c:pt idx="9">
                  <c:v>2865</c:v>
                </c:pt>
                <c:pt idx="10">
                  <c:v>3112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'Grafikon 1'!$B$5:$L$5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1'!$B$7:$L$7</c:f>
              <c:numCache>
                <c:formatCode>#,##0_ ;[Red]\-#,##0\ </c:formatCode>
                <c:ptCount val="11"/>
                <c:pt idx="0">
                  <c:v>5526</c:v>
                </c:pt>
                <c:pt idx="1">
                  <c:v>5884</c:v>
                </c:pt>
                <c:pt idx="2">
                  <c:v>6369</c:v>
                </c:pt>
                <c:pt idx="3">
                  <c:v>6811</c:v>
                </c:pt>
                <c:pt idx="4">
                  <c:v>7487</c:v>
                </c:pt>
                <c:pt idx="5">
                  <c:v>8274</c:v>
                </c:pt>
                <c:pt idx="6">
                  <c:v>9321</c:v>
                </c:pt>
                <c:pt idx="7">
                  <c:v>10652</c:v>
                </c:pt>
                <c:pt idx="8">
                  <c:v>12152</c:v>
                </c:pt>
                <c:pt idx="9">
                  <c:v>13520</c:v>
                </c:pt>
                <c:pt idx="10">
                  <c:v>15072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344"/>
        <c:axId val="63001088"/>
      </c:lineChart>
      <c:catAx>
        <c:axId val="122105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63001088"/>
        <c:crosses val="autoZero"/>
        <c:auto val="1"/>
        <c:lblAlgn val="ctr"/>
        <c:lblOffset val="100"/>
        <c:noMultiLvlLbl val="0"/>
      </c:catAx>
      <c:valAx>
        <c:axId val="6300108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2105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0</xdr:col>
      <xdr:colOff>1595597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444499</xdr:colOff>
      <xdr:row>9</xdr:row>
      <xdr:rowOff>28574</xdr:rowOff>
    </xdr:from>
    <xdr:to>
      <xdr:col>5</xdr:col>
      <xdr:colOff>581024</xdr:colOff>
      <xdr:row>24</xdr:row>
      <xdr:rowOff>161925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9</xdr:row>
      <xdr:rowOff>28576</xdr:rowOff>
    </xdr:from>
    <xdr:to>
      <xdr:col>14</xdr:col>
      <xdr:colOff>352425</xdr:colOff>
      <xdr:row>24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2</xdr:col>
      <xdr:colOff>133350</xdr:colOff>
      <xdr:row>1</xdr:row>
      <xdr:rowOff>136318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5"/>
          <a:ext cx="1304925" cy="279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2</xdr:col>
      <xdr:colOff>214472</xdr:colOff>
      <xdr:row>1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1</xdr:col>
      <xdr:colOff>1314450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4763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2</xdr:col>
      <xdr:colOff>171450</xdr:colOff>
      <xdr:row>1</xdr:row>
      <xdr:rowOff>145843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N19" sqref="N19"/>
    </sheetView>
  </sheetViews>
  <sheetFormatPr defaultRowHeight="15" x14ac:dyDescent="0.25"/>
  <cols>
    <col min="1" max="1" width="40.28515625" customWidth="1"/>
    <col min="2" max="2" width="11.7109375" customWidth="1"/>
    <col min="3" max="3" width="11.7109375" style="4" customWidth="1"/>
    <col min="4" max="6" width="8.85546875" bestFit="1" customWidth="1"/>
    <col min="7" max="7" width="10.140625" customWidth="1"/>
    <col min="8" max="8" width="9.28515625" customWidth="1"/>
    <col min="10" max="12" width="9.140625" style="4"/>
    <col min="13" max="13" width="9.5703125" style="4" bestFit="1" customWidth="1"/>
    <col min="14" max="15" width="9.5703125" style="4" customWidth="1"/>
  </cols>
  <sheetData>
    <row r="1" spans="1:15" x14ac:dyDescent="0.25">
      <c r="A1" s="1"/>
      <c r="G1" s="5"/>
    </row>
    <row r="2" spans="1:15" s="2" customFormat="1" x14ac:dyDescent="0.25">
      <c r="A2" s="3"/>
      <c r="C2" s="4"/>
      <c r="J2" s="4"/>
      <c r="K2" s="4"/>
      <c r="L2" s="4"/>
      <c r="M2" s="4"/>
      <c r="N2" s="4"/>
      <c r="O2" s="23"/>
    </row>
    <row r="3" spans="1:15" s="2" customFormat="1" x14ac:dyDescent="0.25">
      <c r="A3" s="83" t="s">
        <v>124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9"/>
    </row>
    <row r="4" spans="1:15" s="4" customFormat="1" x14ac:dyDescent="0.25">
      <c r="A4" s="83"/>
      <c r="B4" s="6"/>
      <c r="C4" s="6"/>
      <c r="D4" s="6"/>
      <c r="E4" s="6"/>
      <c r="F4" s="6"/>
      <c r="G4" s="6"/>
      <c r="H4" s="6"/>
      <c r="I4" s="6"/>
      <c r="J4" s="6"/>
      <c r="K4" s="6"/>
      <c r="L4" s="6" t="s">
        <v>125</v>
      </c>
      <c r="M4" s="6"/>
      <c r="N4" s="6"/>
      <c r="O4" s="79"/>
    </row>
    <row r="5" spans="1:15" ht="22.5" customHeight="1" x14ac:dyDescent="0.25">
      <c r="A5" s="140" t="s">
        <v>0</v>
      </c>
      <c r="B5" s="8" t="s">
        <v>81</v>
      </c>
      <c r="C5" s="78" t="s">
        <v>100</v>
      </c>
      <c r="D5" s="137" t="s">
        <v>82</v>
      </c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142" t="s">
        <v>110</v>
      </c>
    </row>
    <row r="6" spans="1:15" s="2" customFormat="1" x14ac:dyDescent="0.25">
      <c r="A6" s="141"/>
      <c r="B6" s="8" t="s">
        <v>102</v>
      </c>
      <c r="C6" s="76" t="s">
        <v>102</v>
      </c>
      <c r="D6" s="9" t="s">
        <v>19</v>
      </c>
      <c r="E6" s="9" t="s">
        <v>20</v>
      </c>
      <c r="F6" s="9" t="s">
        <v>21</v>
      </c>
      <c r="G6" s="9" t="s">
        <v>1</v>
      </c>
      <c r="H6" s="9" t="s">
        <v>2</v>
      </c>
      <c r="I6" s="9" t="s">
        <v>22</v>
      </c>
      <c r="J6" s="9" t="s">
        <v>43</v>
      </c>
      <c r="K6" s="9" t="s">
        <v>44</v>
      </c>
      <c r="L6" s="9" t="s">
        <v>45</v>
      </c>
      <c r="M6" s="9" t="s">
        <v>46</v>
      </c>
      <c r="N6" s="9" t="s">
        <v>102</v>
      </c>
      <c r="O6" s="143"/>
    </row>
    <row r="7" spans="1:15" x14ac:dyDescent="0.25">
      <c r="A7" s="91" t="s">
        <v>3</v>
      </c>
      <c r="B7" s="92">
        <v>6765</v>
      </c>
      <c r="C7" s="92">
        <v>4214</v>
      </c>
      <c r="D7" s="93">
        <v>1173</v>
      </c>
      <c r="E7" s="93">
        <v>1195</v>
      </c>
      <c r="F7" s="93">
        <v>1330</v>
      </c>
      <c r="G7" s="93">
        <v>1408</v>
      </c>
      <c r="H7" s="93">
        <v>1613</v>
      </c>
      <c r="I7" s="93">
        <v>1809</v>
      </c>
      <c r="J7" s="93">
        <v>1988</v>
      </c>
      <c r="K7" s="93">
        <v>2307</v>
      </c>
      <c r="L7" s="93">
        <v>2494</v>
      </c>
      <c r="M7" s="93">
        <v>2865</v>
      </c>
      <c r="N7" s="93">
        <v>3112</v>
      </c>
      <c r="O7" s="94">
        <f>N7/D7*100</f>
        <v>265.30264279624896</v>
      </c>
    </row>
    <row r="8" spans="1:15" x14ac:dyDescent="0.25">
      <c r="A8" s="91" t="s">
        <v>4</v>
      </c>
      <c r="B8" s="92">
        <v>4944</v>
      </c>
      <c r="C8" s="92">
        <v>3193</v>
      </c>
      <c r="D8" s="93">
        <v>847</v>
      </c>
      <c r="E8" s="93">
        <v>832</v>
      </c>
      <c r="F8" s="93">
        <v>953</v>
      </c>
      <c r="G8" s="93">
        <v>1021</v>
      </c>
      <c r="H8" s="93">
        <v>1216</v>
      </c>
      <c r="I8" s="93">
        <v>1345</v>
      </c>
      <c r="J8" s="93">
        <v>1513</v>
      </c>
      <c r="K8" s="93">
        <v>1727</v>
      </c>
      <c r="L8" s="93">
        <v>1906</v>
      </c>
      <c r="M8" s="93">
        <v>2142</v>
      </c>
      <c r="N8" s="93">
        <v>2364</v>
      </c>
      <c r="O8" s="94">
        <f>N8/D8*100</f>
        <v>279.10271546635181</v>
      </c>
    </row>
    <row r="9" spans="1:15" x14ac:dyDescent="0.25">
      <c r="A9" s="91" t="s">
        <v>5</v>
      </c>
      <c r="B9" s="92">
        <v>1821</v>
      </c>
      <c r="C9" s="92">
        <v>1021</v>
      </c>
      <c r="D9" s="93">
        <v>326</v>
      </c>
      <c r="E9" s="93">
        <v>363</v>
      </c>
      <c r="F9" s="93">
        <v>377</v>
      </c>
      <c r="G9" s="93">
        <v>387</v>
      </c>
      <c r="H9" s="93">
        <v>397</v>
      </c>
      <c r="I9" s="93">
        <v>464</v>
      </c>
      <c r="J9" s="93">
        <v>475</v>
      </c>
      <c r="K9" s="93">
        <v>580</v>
      </c>
      <c r="L9" s="93">
        <v>588</v>
      </c>
      <c r="M9" s="93">
        <v>723</v>
      </c>
      <c r="N9" s="93">
        <v>748</v>
      </c>
      <c r="O9" s="94">
        <f>N9/D9*100</f>
        <v>229.4478527607362</v>
      </c>
    </row>
    <row r="10" spans="1:15" x14ac:dyDescent="0.25">
      <c r="A10" s="95" t="s">
        <v>6</v>
      </c>
      <c r="B10" s="92">
        <v>42741</v>
      </c>
      <c r="C10" s="92">
        <v>20158</v>
      </c>
      <c r="D10" s="93">
        <v>5526</v>
      </c>
      <c r="E10" s="93">
        <v>5884</v>
      </c>
      <c r="F10" s="93">
        <v>6369</v>
      </c>
      <c r="G10" s="93">
        <v>6811</v>
      </c>
      <c r="H10" s="93">
        <v>7487</v>
      </c>
      <c r="I10" s="93">
        <v>8274</v>
      </c>
      <c r="J10" s="93">
        <v>9321</v>
      </c>
      <c r="K10" s="93">
        <v>10652</v>
      </c>
      <c r="L10" s="93">
        <v>12152</v>
      </c>
      <c r="M10" s="93">
        <v>13520</v>
      </c>
      <c r="N10" s="93">
        <v>15072</v>
      </c>
      <c r="O10" s="94">
        <f t="shared" ref="O10:O23" si="0">N10/D10*100</f>
        <v>272.74701411509227</v>
      </c>
    </row>
    <row r="11" spans="1:15" x14ac:dyDescent="0.25">
      <c r="A11" s="95" t="s">
        <v>7</v>
      </c>
      <c r="B11" s="92">
        <v>35825305.230999999</v>
      </c>
      <c r="C11" s="92">
        <v>13293065.937000001</v>
      </c>
      <c r="D11" s="93">
        <v>2550699.3319999999</v>
      </c>
      <c r="E11" s="93">
        <v>2881695.0380000002</v>
      </c>
      <c r="F11" s="93">
        <v>3162956.8360000001</v>
      </c>
      <c r="G11" s="93">
        <v>2966554.926</v>
      </c>
      <c r="H11" s="93">
        <v>3531771.878</v>
      </c>
      <c r="I11" s="93">
        <v>3909335.0559999999</v>
      </c>
      <c r="J11" s="93">
        <v>4516569.5470000003</v>
      </c>
      <c r="K11" s="93">
        <v>5216391.7649999997</v>
      </c>
      <c r="L11" s="93">
        <v>6632841.3969999999</v>
      </c>
      <c r="M11" s="93">
        <v>7986553.6529999999</v>
      </c>
      <c r="N11" s="93">
        <v>9281645.5490000006</v>
      </c>
      <c r="O11" s="94">
        <f t="shared" si="0"/>
        <v>363.88630492651106</v>
      </c>
    </row>
    <row r="12" spans="1:15" x14ac:dyDescent="0.25">
      <c r="A12" s="95" t="s">
        <v>8</v>
      </c>
      <c r="B12" s="92">
        <v>32029674.901999999</v>
      </c>
      <c r="C12" s="92">
        <v>11728151.025</v>
      </c>
      <c r="D12" s="93">
        <v>2259076.247</v>
      </c>
      <c r="E12" s="93">
        <v>2568673.3769999999</v>
      </c>
      <c r="F12" s="93">
        <v>2822243.5410000002</v>
      </c>
      <c r="G12" s="93">
        <v>2608960.37</v>
      </c>
      <c r="H12" s="93">
        <v>3035688.26</v>
      </c>
      <c r="I12" s="93">
        <v>3429869.5729999999</v>
      </c>
      <c r="J12" s="93">
        <v>3967259.7319999998</v>
      </c>
      <c r="K12" s="93">
        <v>4529009.9869999997</v>
      </c>
      <c r="L12" s="93">
        <v>5851755.7479999997</v>
      </c>
      <c r="M12" s="93">
        <v>6989008.4720000001</v>
      </c>
      <c r="N12" s="93">
        <v>8051395.4709999999</v>
      </c>
      <c r="O12" s="94">
        <f t="shared" si="0"/>
        <v>356.40211266406186</v>
      </c>
    </row>
    <row r="13" spans="1:15" x14ac:dyDescent="0.25">
      <c r="A13" s="95" t="s">
        <v>9</v>
      </c>
      <c r="B13" s="92">
        <v>4270135.2980000004</v>
      </c>
      <c r="C13" s="92">
        <v>1735572.321</v>
      </c>
      <c r="D13" s="93">
        <v>343557.00699999998</v>
      </c>
      <c r="E13" s="93">
        <v>379363.16899999999</v>
      </c>
      <c r="F13" s="93">
        <v>407435.18300000002</v>
      </c>
      <c r="G13" s="93">
        <v>407397.38799999998</v>
      </c>
      <c r="H13" s="93">
        <v>524010.35200000001</v>
      </c>
      <c r="I13" s="93">
        <v>537924.69099999999</v>
      </c>
      <c r="J13" s="93">
        <v>634680.40899999999</v>
      </c>
      <c r="K13" s="93">
        <v>738754.86</v>
      </c>
      <c r="L13" s="93">
        <v>878809.36600000004</v>
      </c>
      <c r="M13" s="93">
        <v>1070660.1399999999</v>
      </c>
      <c r="N13" s="93">
        <v>1346763.9669999999</v>
      </c>
      <c r="O13" s="94">
        <f t="shared" si="0"/>
        <v>392.00596685836189</v>
      </c>
    </row>
    <row r="14" spans="1:15" x14ac:dyDescent="0.25">
      <c r="A14" s="95" t="s">
        <v>10</v>
      </c>
      <c r="B14" s="92">
        <v>474504.96899999998</v>
      </c>
      <c r="C14" s="92">
        <v>170657.40900000001</v>
      </c>
      <c r="D14" s="93">
        <v>51933.921999999999</v>
      </c>
      <c r="E14" s="93">
        <v>66341.508000000002</v>
      </c>
      <c r="F14" s="93">
        <v>66721.888999999996</v>
      </c>
      <c r="G14" s="93">
        <v>49802.832000000002</v>
      </c>
      <c r="H14" s="93">
        <v>27926.734</v>
      </c>
      <c r="I14" s="93">
        <v>58459.207999999999</v>
      </c>
      <c r="J14" s="93">
        <v>85370.593999999997</v>
      </c>
      <c r="K14" s="93">
        <v>51373.082000000002</v>
      </c>
      <c r="L14" s="93">
        <v>97723.717000000004</v>
      </c>
      <c r="M14" s="93">
        <v>73114.959000000003</v>
      </c>
      <c r="N14" s="93">
        <v>116513.889</v>
      </c>
      <c r="O14" s="94">
        <f t="shared" si="0"/>
        <v>224.35025993222695</v>
      </c>
    </row>
    <row r="15" spans="1:15" x14ac:dyDescent="0.25">
      <c r="A15" s="95" t="s">
        <v>11</v>
      </c>
      <c r="B15" s="92">
        <v>668264.02899999998</v>
      </c>
      <c r="C15" s="92">
        <v>247893.15299999999</v>
      </c>
      <c r="D15" s="93">
        <v>63551.078999999998</v>
      </c>
      <c r="E15" s="93">
        <v>74666.543999999994</v>
      </c>
      <c r="F15" s="93">
        <v>74615.751000000004</v>
      </c>
      <c r="G15" s="93">
        <v>61185.267999999996</v>
      </c>
      <c r="H15" s="93">
        <v>76596.001999999993</v>
      </c>
      <c r="I15" s="93">
        <v>86234.948000000004</v>
      </c>
      <c r="J15" s="93">
        <v>109743.321</v>
      </c>
      <c r="K15" s="93">
        <v>132637.81</v>
      </c>
      <c r="L15" s="93">
        <v>128947.90700000001</v>
      </c>
      <c r="M15" s="93">
        <v>156168.663</v>
      </c>
      <c r="N15" s="93">
        <v>193159.22700000001</v>
      </c>
      <c r="O15" s="94">
        <f t="shared" si="0"/>
        <v>303.94326900413444</v>
      </c>
    </row>
    <row r="16" spans="1:15" x14ac:dyDescent="0.25">
      <c r="A16" s="95" t="s">
        <v>12</v>
      </c>
      <c r="B16" s="92">
        <v>3594840.7519999999</v>
      </c>
      <c r="C16" s="92">
        <v>1484646.943</v>
      </c>
      <c r="D16" s="93">
        <v>278136.18099999998</v>
      </c>
      <c r="E16" s="93">
        <v>304267.06800000003</v>
      </c>
      <c r="F16" s="93">
        <v>332354.00799999997</v>
      </c>
      <c r="G16" s="93">
        <v>346302.81699999998</v>
      </c>
      <c r="H16" s="93">
        <v>447430.435</v>
      </c>
      <c r="I16" s="93">
        <v>452081.63</v>
      </c>
      <c r="J16" s="93">
        <v>527426.59699999995</v>
      </c>
      <c r="K16" s="93">
        <v>604614.80099999998</v>
      </c>
      <c r="L16" s="93">
        <v>749408.64899999998</v>
      </c>
      <c r="M16" s="93">
        <v>913786.31299999997</v>
      </c>
      <c r="N16" s="93">
        <v>1150560.6869999999</v>
      </c>
      <c r="O16" s="94">
        <f t="shared" si="0"/>
        <v>413.66811137742633</v>
      </c>
    </row>
    <row r="17" spans="1:15" x14ac:dyDescent="0.25">
      <c r="A17" s="95" t="s">
        <v>13</v>
      </c>
      <c r="B17" s="92">
        <v>467474.45199999999</v>
      </c>
      <c r="C17" s="92">
        <v>167625.18400000001</v>
      </c>
      <c r="D17" s="93">
        <v>50064.175000000003</v>
      </c>
      <c r="E17" s="93">
        <v>65911.951000000001</v>
      </c>
      <c r="F17" s="93">
        <v>66256.464999999997</v>
      </c>
      <c r="G17" s="93">
        <v>49893.529000000002</v>
      </c>
      <c r="H17" s="93">
        <v>27942.819</v>
      </c>
      <c r="I17" s="93">
        <v>58851.095000000001</v>
      </c>
      <c r="J17" s="93">
        <v>87860.103000000003</v>
      </c>
      <c r="K17" s="93">
        <v>49870.832999999999</v>
      </c>
      <c r="L17" s="93">
        <v>97270.907000000007</v>
      </c>
      <c r="M17" s="93">
        <v>72409.794999999998</v>
      </c>
      <c r="N17" s="93">
        <v>113469.836</v>
      </c>
      <c r="O17" s="94">
        <f t="shared" si="0"/>
        <v>226.64876830587937</v>
      </c>
    </row>
    <row r="18" spans="1:15" x14ac:dyDescent="0.25">
      <c r="A18" s="96" t="s">
        <v>14</v>
      </c>
      <c r="B18" s="97">
        <v>3127366.3</v>
      </c>
      <c r="C18" s="97">
        <v>1317021.7590000001</v>
      </c>
      <c r="D18" s="98">
        <v>228072.00599999999</v>
      </c>
      <c r="E18" s="98">
        <v>238355.117</v>
      </c>
      <c r="F18" s="98">
        <v>266097.54300000001</v>
      </c>
      <c r="G18" s="98">
        <v>296409.288</v>
      </c>
      <c r="H18" s="98">
        <v>419487.61599999998</v>
      </c>
      <c r="I18" s="98">
        <v>393230.53499999997</v>
      </c>
      <c r="J18" s="98">
        <v>439566.49400000001</v>
      </c>
      <c r="K18" s="98">
        <v>554743.96799999999</v>
      </c>
      <c r="L18" s="98">
        <v>652137.74199999997</v>
      </c>
      <c r="M18" s="98">
        <v>841376.51800000004</v>
      </c>
      <c r="N18" s="98">
        <v>1037090.851</v>
      </c>
      <c r="O18" s="113">
        <f t="shared" si="0"/>
        <v>454.72080032478868</v>
      </c>
    </row>
    <row r="19" spans="1:15" x14ac:dyDescent="0.25">
      <c r="A19" s="99" t="s">
        <v>15</v>
      </c>
      <c r="B19" s="92">
        <v>6934147.6840000004</v>
      </c>
      <c r="C19" s="92">
        <v>4549253.7249999996</v>
      </c>
      <c r="D19" s="100">
        <v>458797.34499999997</v>
      </c>
      <c r="E19" s="100">
        <v>518103.34700000001</v>
      </c>
      <c r="F19" s="100">
        <v>670947.71100000001</v>
      </c>
      <c r="G19" s="100">
        <v>767719.60100000002</v>
      </c>
      <c r="H19" s="100">
        <v>850553.40899999999</v>
      </c>
      <c r="I19" s="100">
        <v>1171219.9010000001</v>
      </c>
      <c r="J19" s="100">
        <v>1541594.206</v>
      </c>
      <c r="K19" s="100">
        <v>1964234.497</v>
      </c>
      <c r="L19" s="100">
        <v>2330773.148</v>
      </c>
      <c r="M19" s="100">
        <v>3096448.148</v>
      </c>
      <c r="N19" s="93">
        <v>3807609.1669999999</v>
      </c>
      <c r="O19" s="94">
        <f t="shared" si="0"/>
        <v>829.9108982420114</v>
      </c>
    </row>
    <row r="20" spans="1:15" x14ac:dyDescent="0.25">
      <c r="A20" s="99" t="s">
        <v>16</v>
      </c>
      <c r="B20" s="92">
        <v>4583847.9069999997</v>
      </c>
      <c r="C20" s="92">
        <v>1766470.85</v>
      </c>
      <c r="D20" s="100">
        <v>207984.666</v>
      </c>
      <c r="E20" s="100">
        <v>183911.74</v>
      </c>
      <c r="F20" s="100">
        <v>250871.745</v>
      </c>
      <c r="G20" s="100">
        <v>219610.641</v>
      </c>
      <c r="H20" s="100">
        <v>284673.74699999997</v>
      </c>
      <c r="I20" s="100">
        <v>348161.603</v>
      </c>
      <c r="J20" s="100">
        <v>331497.68</v>
      </c>
      <c r="K20" s="100">
        <v>316418.35200000001</v>
      </c>
      <c r="L20" s="100">
        <v>756147.22699999996</v>
      </c>
      <c r="M20" s="100">
        <v>899723.75800000003</v>
      </c>
      <c r="N20" s="93">
        <v>1068649.92</v>
      </c>
      <c r="O20" s="94">
        <f t="shared" si="0"/>
        <v>513.81187880456537</v>
      </c>
    </row>
    <row r="21" spans="1:15" x14ac:dyDescent="0.25">
      <c r="A21" s="99" t="s">
        <v>17</v>
      </c>
      <c r="B21" s="92">
        <v>2350299.7769999998</v>
      </c>
      <c r="C21" s="92">
        <v>2782782.875</v>
      </c>
      <c r="D21" s="100">
        <v>250812.679</v>
      </c>
      <c r="E21" s="100">
        <v>334191.60700000002</v>
      </c>
      <c r="F21" s="100">
        <v>420075.96600000001</v>
      </c>
      <c r="G21" s="100">
        <v>548108.96</v>
      </c>
      <c r="H21" s="100">
        <v>565879.66200000001</v>
      </c>
      <c r="I21" s="100">
        <v>823058.29799999995</v>
      </c>
      <c r="J21" s="100">
        <v>1210096.5260000001</v>
      </c>
      <c r="K21" s="100">
        <v>1647816.145</v>
      </c>
      <c r="L21" s="100">
        <v>1574625.9210000001</v>
      </c>
      <c r="M21" s="100">
        <v>2196724.39</v>
      </c>
      <c r="N21" s="93">
        <v>2738959.247</v>
      </c>
      <c r="O21" s="94">
        <f t="shared" si="0"/>
        <v>1092.0338070309435</v>
      </c>
    </row>
    <row r="22" spans="1:15" x14ac:dyDescent="0.25">
      <c r="A22" s="99" t="s">
        <v>42</v>
      </c>
      <c r="B22" s="92">
        <v>1702321.2450000001</v>
      </c>
      <c r="C22" s="92">
        <v>289477.34299999999</v>
      </c>
      <c r="D22" s="100">
        <v>200016.361</v>
      </c>
      <c r="E22" s="100">
        <v>82135.491999999998</v>
      </c>
      <c r="F22" s="100">
        <v>130507.814</v>
      </c>
      <c r="G22" s="100">
        <v>161907.109</v>
      </c>
      <c r="H22" s="100">
        <v>213819.54</v>
      </c>
      <c r="I22" s="100">
        <v>214716.36300000001</v>
      </c>
      <c r="J22" s="100">
        <v>221540.647</v>
      </c>
      <c r="K22" s="100">
        <v>179206.24</v>
      </c>
      <c r="L22" s="100">
        <v>157664.32199999999</v>
      </c>
      <c r="M22" s="100">
        <v>212516.622</v>
      </c>
      <c r="N22" s="93">
        <v>220974.804</v>
      </c>
      <c r="O22" s="94">
        <f t="shared" si="0"/>
        <v>110.47836431740701</v>
      </c>
    </row>
    <row r="23" spans="1:15" x14ac:dyDescent="0.25">
      <c r="A23" s="99" t="s">
        <v>18</v>
      </c>
      <c r="B23" s="92">
        <v>8279.7409084173669</v>
      </c>
      <c r="C23" s="92">
        <v>8560.0050145517071</v>
      </c>
      <c r="D23" s="100">
        <v>6173.5663529979493</v>
      </c>
      <c r="E23" s="100">
        <v>6349.9577809879893</v>
      </c>
      <c r="F23" s="100">
        <v>6705.8057256502843</v>
      </c>
      <c r="G23" s="100">
        <v>6546.14920716488</v>
      </c>
      <c r="H23" s="100">
        <v>6599.1460420284047</v>
      </c>
      <c r="I23" s="100">
        <v>6750.1546410442352</v>
      </c>
      <c r="J23" s="100">
        <v>7109.589010478132</v>
      </c>
      <c r="K23" s="100">
        <v>7323.771240142697</v>
      </c>
      <c r="L23" s="100">
        <v>7807.3692602040819</v>
      </c>
      <c r="M23" s="93">
        <v>8261.9785194773176</v>
      </c>
      <c r="N23" s="93">
        <v>8714.8219712048831</v>
      </c>
      <c r="O23" s="94">
        <f t="shared" si="0"/>
        <v>141.16349404704906</v>
      </c>
    </row>
    <row r="24" spans="1:15" x14ac:dyDescent="0.25">
      <c r="A24" s="7" t="s">
        <v>41</v>
      </c>
      <c r="M24" s="23"/>
      <c r="N24" s="23"/>
      <c r="O24" s="23"/>
    </row>
    <row r="25" spans="1:15" x14ac:dyDescent="0.25">
      <c r="A25" s="7" t="s">
        <v>103</v>
      </c>
      <c r="M25" s="23"/>
      <c r="N25" s="23"/>
      <c r="O25" s="23"/>
    </row>
    <row r="26" spans="1:15" x14ac:dyDescent="0.25">
      <c r="A26" s="135" t="s">
        <v>101</v>
      </c>
      <c r="B26" s="136"/>
      <c r="C26" s="136"/>
      <c r="D26" s="136"/>
      <c r="E26" s="136"/>
      <c r="F26" s="136"/>
      <c r="G26" s="136"/>
    </row>
  </sheetData>
  <mergeCells count="4">
    <mergeCell ref="A26:G26"/>
    <mergeCell ref="D5:N5"/>
    <mergeCell ref="A5:A6"/>
    <mergeCell ref="O5:O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zoomScaleNormal="100" workbookViewId="0">
      <selection activeCell="P8" sqref="P8"/>
    </sheetView>
  </sheetViews>
  <sheetFormatPr defaultRowHeight="15" x14ac:dyDescent="0.25"/>
  <cols>
    <col min="1" max="1" width="43" style="4" customWidth="1"/>
    <col min="2" max="3" width="9.140625" style="4" customWidth="1"/>
    <col min="4" max="4" width="8.85546875" style="4" customWidth="1"/>
    <col min="5" max="11" width="9.140625" style="4"/>
    <col min="12" max="12" width="10.140625" style="4" customWidth="1"/>
    <col min="13" max="16384" width="9.140625" style="4"/>
  </cols>
  <sheetData>
    <row r="3" spans="1:13" x14ac:dyDescent="0.25">
      <c r="B3" s="27"/>
    </row>
    <row r="4" spans="1:13" x14ac:dyDescent="0.25">
      <c r="A4" s="83" t="s">
        <v>122</v>
      </c>
      <c r="B4" s="27"/>
      <c r="C4" s="28"/>
    </row>
    <row r="5" spans="1:13" ht="24" x14ac:dyDescent="0.25">
      <c r="A5" s="26" t="s">
        <v>0</v>
      </c>
      <c r="B5" s="26" t="s">
        <v>19</v>
      </c>
      <c r="C5" s="26" t="s">
        <v>20</v>
      </c>
      <c r="D5" s="26" t="s">
        <v>21</v>
      </c>
      <c r="E5" s="26" t="s">
        <v>1</v>
      </c>
      <c r="F5" s="26" t="s">
        <v>2</v>
      </c>
      <c r="G5" s="26" t="s">
        <v>22</v>
      </c>
      <c r="H5" s="26" t="s">
        <v>43</v>
      </c>
      <c r="I5" s="26" t="s">
        <v>44</v>
      </c>
      <c r="J5" s="26" t="s">
        <v>45</v>
      </c>
      <c r="K5" s="26" t="s">
        <v>46</v>
      </c>
      <c r="L5" s="77" t="s">
        <v>102</v>
      </c>
      <c r="M5" s="85" t="s">
        <v>123</v>
      </c>
    </row>
    <row r="6" spans="1:13" x14ac:dyDescent="0.25">
      <c r="A6" s="29" t="s">
        <v>3</v>
      </c>
      <c r="B6" s="30">
        <v>1173</v>
      </c>
      <c r="C6" s="30">
        <v>1195</v>
      </c>
      <c r="D6" s="30">
        <v>1330</v>
      </c>
      <c r="E6" s="30">
        <v>1408</v>
      </c>
      <c r="F6" s="30">
        <v>1613</v>
      </c>
      <c r="G6" s="30">
        <v>1809</v>
      </c>
      <c r="H6" s="30">
        <v>1988</v>
      </c>
      <c r="I6" s="30">
        <v>2307</v>
      </c>
      <c r="J6" s="30">
        <v>2494</v>
      </c>
      <c r="K6" s="30">
        <v>2865</v>
      </c>
      <c r="L6" s="86">
        <v>3112</v>
      </c>
      <c r="M6" s="89">
        <f>L6/B6</f>
        <v>2.6530264279624896</v>
      </c>
    </row>
    <row r="7" spans="1:13" x14ac:dyDescent="0.25">
      <c r="A7" s="31" t="s">
        <v>6</v>
      </c>
      <c r="B7" s="32">
        <v>5526</v>
      </c>
      <c r="C7" s="32">
        <v>5884</v>
      </c>
      <c r="D7" s="32">
        <v>6369</v>
      </c>
      <c r="E7" s="32">
        <v>6811</v>
      </c>
      <c r="F7" s="32">
        <v>7487</v>
      </c>
      <c r="G7" s="32">
        <v>8274</v>
      </c>
      <c r="H7" s="32">
        <v>9321</v>
      </c>
      <c r="I7" s="32">
        <v>10652</v>
      </c>
      <c r="J7" s="32">
        <v>12152</v>
      </c>
      <c r="K7" s="32">
        <v>13520</v>
      </c>
      <c r="L7" s="87">
        <v>15072</v>
      </c>
      <c r="M7" s="89">
        <f t="shared" ref="M7:M8" si="0">L7/B7</f>
        <v>2.7274701411509228</v>
      </c>
    </row>
    <row r="8" spans="1:13" x14ac:dyDescent="0.25">
      <c r="A8" s="33" t="s">
        <v>14</v>
      </c>
      <c r="B8" s="34">
        <v>228072.00599999999</v>
      </c>
      <c r="C8" s="34">
        <v>238355.117</v>
      </c>
      <c r="D8" s="34">
        <v>266097.54300000001</v>
      </c>
      <c r="E8" s="34">
        <v>296409.288</v>
      </c>
      <c r="F8" s="34">
        <v>419487.61599999998</v>
      </c>
      <c r="G8" s="34">
        <v>393230.53499999997</v>
      </c>
      <c r="H8" s="34">
        <v>439566.49400000001</v>
      </c>
      <c r="I8" s="34">
        <v>554743.96799999999</v>
      </c>
      <c r="J8" s="34">
        <v>652137.74199999997</v>
      </c>
      <c r="K8" s="34">
        <v>841376.51800000004</v>
      </c>
      <c r="L8" s="88">
        <v>1037090.851</v>
      </c>
      <c r="M8" s="90">
        <f t="shared" si="0"/>
        <v>4.5472080032478868</v>
      </c>
    </row>
    <row r="9" spans="1:13" x14ac:dyDescent="0.25">
      <c r="A9" s="35"/>
      <c r="B9" s="36"/>
      <c r="C9" s="37"/>
      <c r="D9" s="36"/>
      <c r="E9" s="36"/>
      <c r="F9" s="36"/>
      <c r="G9" s="36"/>
      <c r="H9" s="36"/>
      <c r="I9" s="36"/>
      <c r="J9" s="36"/>
      <c r="K9" s="36"/>
    </row>
    <row r="26" spans="1:7" x14ac:dyDescent="0.25">
      <c r="A26" s="135" t="s">
        <v>101</v>
      </c>
      <c r="B26" s="136"/>
      <c r="C26" s="136"/>
      <c r="D26" s="136"/>
      <c r="E26" s="136"/>
      <c r="F26" s="136"/>
      <c r="G26" s="136"/>
    </row>
    <row r="27" spans="1:7" x14ac:dyDescent="0.25">
      <c r="A27" s="7" t="s">
        <v>77</v>
      </c>
    </row>
  </sheetData>
  <mergeCells count="1">
    <mergeCell ref="A26:G2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workbookViewId="0">
      <selection activeCell="K24" sqref="K24"/>
    </sheetView>
  </sheetViews>
  <sheetFormatPr defaultRowHeight="15" x14ac:dyDescent="0.25"/>
  <cols>
    <col min="1" max="1" width="5.42578125" style="10" customWidth="1"/>
    <col min="2" max="2" width="13.7109375" style="10" customWidth="1"/>
    <col min="3" max="3" width="25.5703125" style="10" bestFit="1" customWidth="1"/>
    <col min="4" max="4" width="9.28515625" style="10" customWidth="1"/>
    <col min="5" max="5" width="11.28515625" style="10" customWidth="1"/>
    <col min="6" max="6" width="9.7109375" style="10" customWidth="1"/>
    <col min="7" max="7" width="10.7109375" style="10" customWidth="1"/>
    <col min="8" max="16384" width="9.140625" style="10"/>
  </cols>
  <sheetData>
    <row r="2" spans="1:7" x14ac:dyDescent="0.25">
      <c r="F2" s="11"/>
    </row>
    <row r="3" spans="1:7" x14ac:dyDescent="0.25">
      <c r="A3" s="83" t="s">
        <v>128</v>
      </c>
    </row>
    <row r="4" spans="1:7" x14ac:dyDescent="0.25">
      <c r="A4" s="83"/>
      <c r="F4" s="84" t="s">
        <v>121</v>
      </c>
    </row>
    <row r="5" spans="1:7" ht="22.5" x14ac:dyDescent="0.25">
      <c r="A5" s="12" t="s">
        <v>47</v>
      </c>
      <c r="B5" s="12" t="s">
        <v>23</v>
      </c>
      <c r="C5" s="13" t="s">
        <v>24</v>
      </c>
      <c r="D5" s="13" t="s">
        <v>48</v>
      </c>
      <c r="E5" s="13" t="s">
        <v>38</v>
      </c>
      <c r="F5" s="13" t="s">
        <v>25</v>
      </c>
      <c r="G5" s="13" t="s">
        <v>39</v>
      </c>
    </row>
    <row r="6" spans="1:7" x14ac:dyDescent="0.25">
      <c r="A6" s="14" t="s">
        <v>26</v>
      </c>
      <c r="B6" s="20">
        <v>67001695549</v>
      </c>
      <c r="C6" s="21" t="s">
        <v>87</v>
      </c>
      <c r="D6" s="22" t="s">
        <v>85</v>
      </c>
      <c r="E6" s="16">
        <v>764140.72</v>
      </c>
      <c r="F6" s="16">
        <v>411</v>
      </c>
      <c r="G6" s="16">
        <v>55674.224000000002</v>
      </c>
    </row>
    <row r="7" spans="1:7" x14ac:dyDescent="0.25">
      <c r="A7" s="14" t="s">
        <v>31</v>
      </c>
      <c r="B7" s="22">
        <v>19680551758</v>
      </c>
      <c r="C7" s="114" t="s">
        <v>106</v>
      </c>
      <c r="D7" s="22" t="s">
        <v>85</v>
      </c>
      <c r="E7" s="16">
        <v>341162.47399999999</v>
      </c>
      <c r="F7" s="16">
        <v>314</v>
      </c>
      <c r="G7" s="16">
        <v>3604.1790000000001</v>
      </c>
    </row>
    <row r="8" spans="1:7" x14ac:dyDescent="0.25">
      <c r="A8" s="14" t="s">
        <v>32</v>
      </c>
      <c r="B8" s="20" t="s">
        <v>105</v>
      </c>
      <c r="C8" s="114" t="s">
        <v>88</v>
      </c>
      <c r="D8" s="22" t="s">
        <v>85</v>
      </c>
      <c r="E8" s="16">
        <v>279808.50799999997</v>
      </c>
      <c r="F8" s="16">
        <v>439</v>
      </c>
      <c r="G8" s="16">
        <v>12016.38</v>
      </c>
    </row>
    <row r="9" spans="1:7" x14ac:dyDescent="0.25">
      <c r="A9" s="14" t="s">
        <v>33</v>
      </c>
      <c r="B9" s="22">
        <v>42543880714</v>
      </c>
      <c r="C9" s="21" t="s">
        <v>89</v>
      </c>
      <c r="D9" s="22" t="s">
        <v>85</v>
      </c>
      <c r="E9" s="16">
        <v>198826.30499999999</v>
      </c>
      <c r="F9" s="16">
        <v>34</v>
      </c>
      <c r="G9" s="16">
        <v>2144.6309999999999</v>
      </c>
    </row>
    <row r="10" spans="1:7" x14ac:dyDescent="0.25">
      <c r="A10" s="14" t="s">
        <v>30</v>
      </c>
      <c r="B10" s="22">
        <v>56906077918</v>
      </c>
      <c r="C10" s="21" t="s">
        <v>93</v>
      </c>
      <c r="D10" s="22" t="s">
        <v>85</v>
      </c>
      <c r="E10" s="16">
        <v>197969.4</v>
      </c>
      <c r="F10" s="16">
        <v>92</v>
      </c>
      <c r="G10" s="16">
        <v>17607.671999999999</v>
      </c>
    </row>
    <row r="11" spans="1:7" x14ac:dyDescent="0.25">
      <c r="A11" s="14" t="s">
        <v>27</v>
      </c>
      <c r="B11" s="22">
        <v>68195665956</v>
      </c>
      <c r="C11" s="114" t="s">
        <v>90</v>
      </c>
      <c r="D11" s="22" t="s">
        <v>85</v>
      </c>
      <c r="E11" s="16">
        <v>186082.378</v>
      </c>
      <c r="F11" s="16">
        <v>327</v>
      </c>
      <c r="G11" s="16">
        <v>13534.895</v>
      </c>
    </row>
    <row r="12" spans="1:7" x14ac:dyDescent="0.25">
      <c r="A12" s="14" t="s">
        <v>29</v>
      </c>
      <c r="B12" s="22">
        <v>88285726558</v>
      </c>
      <c r="C12" s="15" t="s">
        <v>91</v>
      </c>
      <c r="D12" s="22" t="s">
        <v>86</v>
      </c>
      <c r="E12" s="16">
        <v>166797.003</v>
      </c>
      <c r="F12" s="16">
        <v>263</v>
      </c>
      <c r="G12" s="16">
        <v>7967.1170000000002</v>
      </c>
    </row>
    <row r="13" spans="1:7" x14ac:dyDescent="0.25">
      <c r="A13" s="14" t="s">
        <v>34</v>
      </c>
      <c r="B13" s="22">
        <v>86132384544</v>
      </c>
      <c r="C13" s="114" t="s">
        <v>94</v>
      </c>
      <c r="D13" s="22" t="s">
        <v>85</v>
      </c>
      <c r="E13" s="16">
        <v>157092.565</v>
      </c>
      <c r="F13" s="16">
        <v>188</v>
      </c>
      <c r="G13" s="16">
        <v>33419.264999999999</v>
      </c>
    </row>
    <row r="14" spans="1:7" x14ac:dyDescent="0.25">
      <c r="A14" s="14" t="s">
        <v>28</v>
      </c>
      <c r="B14" s="20">
        <v>38312490749</v>
      </c>
      <c r="C14" s="21" t="s">
        <v>107</v>
      </c>
      <c r="D14" s="22" t="s">
        <v>85</v>
      </c>
      <c r="E14" s="16">
        <v>155685.95000000001</v>
      </c>
      <c r="F14" s="16">
        <v>33</v>
      </c>
      <c r="G14" s="16">
        <v>6314.96</v>
      </c>
    </row>
    <row r="15" spans="1:7" x14ac:dyDescent="0.25">
      <c r="A15" s="14" t="s">
        <v>35</v>
      </c>
      <c r="B15" s="20">
        <v>57802034237</v>
      </c>
      <c r="C15" s="114" t="s">
        <v>92</v>
      </c>
      <c r="D15" s="22" t="s">
        <v>85</v>
      </c>
      <c r="E15" s="16">
        <v>145633.32699999999</v>
      </c>
      <c r="F15" s="16">
        <v>45</v>
      </c>
      <c r="G15" s="16">
        <v>21241.07</v>
      </c>
    </row>
    <row r="16" spans="1:7" ht="15" customHeight="1" x14ac:dyDescent="0.25">
      <c r="A16" s="144" t="s">
        <v>83</v>
      </c>
      <c r="B16" s="145"/>
      <c r="C16" s="145"/>
      <c r="D16" s="146"/>
      <c r="E16" s="17">
        <f>SUM(E6:E15)</f>
        <v>2593198.63</v>
      </c>
      <c r="F16" s="17">
        <f>SUM(F6:F15)</f>
        <v>2146</v>
      </c>
      <c r="G16" s="17">
        <f>SUM(G6:G15)</f>
        <v>173524.39300000001</v>
      </c>
    </row>
    <row r="17" spans="1:7" ht="15" customHeight="1" x14ac:dyDescent="0.25">
      <c r="A17" s="147" t="s">
        <v>104</v>
      </c>
      <c r="B17" s="148"/>
      <c r="C17" s="148"/>
      <c r="D17" s="149"/>
      <c r="E17" s="18">
        <v>9281645.5490000006</v>
      </c>
      <c r="F17" s="18">
        <v>15072</v>
      </c>
      <c r="G17" s="18">
        <v>1150560.6869999999</v>
      </c>
    </row>
    <row r="18" spans="1:7" ht="15" customHeight="1" x14ac:dyDescent="0.25">
      <c r="A18" s="150" t="s">
        <v>84</v>
      </c>
      <c r="B18" s="151"/>
      <c r="C18" s="151"/>
      <c r="D18" s="152"/>
      <c r="E18" s="19">
        <f>E16/E17</f>
        <v>0.27938996553034606</v>
      </c>
      <c r="F18" s="19">
        <f>F16/F17</f>
        <v>0.14238322717622082</v>
      </c>
      <c r="G18" s="19">
        <f>G16/G17</f>
        <v>0.15081724498379287</v>
      </c>
    </row>
    <row r="19" spans="1:7" x14ac:dyDescent="0.25">
      <c r="A19" s="74" t="s">
        <v>49</v>
      </c>
      <c r="B19" s="73"/>
      <c r="C19" s="73"/>
      <c r="D19" s="73"/>
      <c r="E19" s="73"/>
      <c r="F19" s="73"/>
      <c r="G19" s="73"/>
    </row>
    <row r="21" spans="1:7" x14ac:dyDescent="0.25">
      <c r="A21" s="83" t="s">
        <v>127</v>
      </c>
      <c r="B21" s="83"/>
    </row>
    <row r="22" spans="1:7" x14ac:dyDescent="0.25">
      <c r="A22" s="6"/>
      <c r="B22" s="6"/>
      <c r="G22" s="82" t="s">
        <v>119</v>
      </c>
    </row>
    <row r="23" spans="1:7" ht="22.5" x14ac:dyDescent="0.25">
      <c r="A23" s="12" t="s">
        <v>120</v>
      </c>
      <c r="B23" s="12" t="s">
        <v>23</v>
      </c>
      <c r="C23" s="13" t="s">
        <v>24</v>
      </c>
      <c r="D23" s="13" t="s">
        <v>48</v>
      </c>
      <c r="E23" s="13" t="s">
        <v>38</v>
      </c>
      <c r="F23" s="13" t="s">
        <v>25</v>
      </c>
      <c r="G23" s="13" t="s">
        <v>39</v>
      </c>
    </row>
    <row r="24" spans="1:7" x14ac:dyDescent="0.25">
      <c r="A24" s="14" t="s">
        <v>26</v>
      </c>
      <c r="B24" s="20" t="s">
        <v>105</v>
      </c>
      <c r="C24" s="114" t="s">
        <v>88</v>
      </c>
      <c r="D24" s="22" t="s">
        <v>85</v>
      </c>
      <c r="E24" s="16">
        <v>174083.75700000001</v>
      </c>
      <c r="F24" s="16">
        <v>347</v>
      </c>
      <c r="G24" s="16">
        <v>2678.8939999999998</v>
      </c>
    </row>
    <row r="25" spans="1:7" x14ac:dyDescent="0.25">
      <c r="A25" s="14" t="s">
        <v>31</v>
      </c>
      <c r="B25" s="22">
        <v>57802034237</v>
      </c>
      <c r="C25" s="114" t="s">
        <v>92</v>
      </c>
      <c r="D25" s="22" t="s">
        <v>85</v>
      </c>
      <c r="E25" s="16">
        <v>88015.069000000003</v>
      </c>
      <c r="F25" s="16">
        <v>52</v>
      </c>
      <c r="G25" s="16">
        <v>18111.253000000001</v>
      </c>
    </row>
    <row r="26" spans="1:7" x14ac:dyDescent="0.25">
      <c r="A26" s="14" t="s">
        <v>32</v>
      </c>
      <c r="B26" s="20">
        <v>68195665956</v>
      </c>
      <c r="C26" s="114" t="s">
        <v>90</v>
      </c>
      <c r="D26" s="22" t="s">
        <v>85</v>
      </c>
      <c r="E26" s="16">
        <v>78645.271999999997</v>
      </c>
      <c r="F26" s="16">
        <v>184</v>
      </c>
      <c r="G26" s="16">
        <v>4750.259</v>
      </c>
    </row>
    <row r="27" spans="1:7" x14ac:dyDescent="0.25">
      <c r="A27" s="14" t="s">
        <v>33</v>
      </c>
      <c r="B27" s="22">
        <v>19680551758</v>
      </c>
      <c r="C27" s="114" t="s">
        <v>113</v>
      </c>
      <c r="D27" s="22" t="s">
        <v>85</v>
      </c>
      <c r="E27" s="16">
        <v>75188.849000000002</v>
      </c>
      <c r="F27" s="16">
        <v>65</v>
      </c>
      <c r="G27" s="16">
        <v>1978.38</v>
      </c>
    </row>
    <row r="28" spans="1:7" x14ac:dyDescent="0.25">
      <c r="A28" s="14" t="s">
        <v>30</v>
      </c>
      <c r="B28" s="22">
        <v>39945216125</v>
      </c>
      <c r="C28" s="21" t="s">
        <v>114</v>
      </c>
      <c r="D28" s="22" t="s">
        <v>85</v>
      </c>
      <c r="E28" s="16">
        <v>69512.081000000006</v>
      </c>
      <c r="F28" s="16">
        <v>127</v>
      </c>
      <c r="G28" s="16">
        <v>4234.22</v>
      </c>
    </row>
    <row r="29" spans="1:7" x14ac:dyDescent="0.25">
      <c r="A29" s="14" t="s">
        <v>27</v>
      </c>
      <c r="B29" s="22">
        <v>99054430142</v>
      </c>
      <c r="C29" s="21" t="s">
        <v>115</v>
      </c>
      <c r="D29" s="22" t="s">
        <v>85</v>
      </c>
      <c r="E29" s="16">
        <v>63943.76</v>
      </c>
      <c r="F29" s="16">
        <v>106</v>
      </c>
      <c r="G29" s="16">
        <v>3712.7919999999999</v>
      </c>
    </row>
    <row r="30" spans="1:7" x14ac:dyDescent="0.25">
      <c r="A30" s="14" t="s">
        <v>29</v>
      </c>
      <c r="B30" s="20" t="s">
        <v>111</v>
      </c>
      <c r="C30" s="15" t="s">
        <v>116</v>
      </c>
      <c r="D30" s="22" t="s">
        <v>85</v>
      </c>
      <c r="E30" s="16">
        <v>62772.735000000001</v>
      </c>
      <c r="F30" s="16">
        <v>16</v>
      </c>
      <c r="G30" s="16">
        <v>0</v>
      </c>
    </row>
    <row r="31" spans="1:7" x14ac:dyDescent="0.25">
      <c r="A31" s="14" t="s">
        <v>34</v>
      </c>
      <c r="B31" s="22">
        <v>97173899680</v>
      </c>
      <c r="C31" s="21" t="s">
        <v>117</v>
      </c>
      <c r="D31" s="22" t="s">
        <v>85</v>
      </c>
      <c r="E31" s="16">
        <v>58837.538999999997</v>
      </c>
      <c r="F31" s="16">
        <v>90</v>
      </c>
      <c r="G31" s="16">
        <v>5700.0370000000003</v>
      </c>
    </row>
    <row r="32" spans="1:7" x14ac:dyDescent="0.25">
      <c r="A32" s="14" t="s">
        <v>28</v>
      </c>
      <c r="B32" s="20">
        <v>86132384544</v>
      </c>
      <c r="C32" s="114" t="s">
        <v>94</v>
      </c>
      <c r="D32" s="22" t="s">
        <v>85</v>
      </c>
      <c r="E32" s="16">
        <v>49253.334000000003</v>
      </c>
      <c r="F32" s="16">
        <v>100</v>
      </c>
      <c r="G32" s="16">
        <v>8877.4240000000009</v>
      </c>
    </row>
    <row r="33" spans="1:7" x14ac:dyDescent="0.25">
      <c r="A33" s="14" t="s">
        <v>35</v>
      </c>
      <c r="B33" s="20">
        <v>99338993079</v>
      </c>
      <c r="C33" s="21" t="s">
        <v>118</v>
      </c>
      <c r="D33" s="22" t="s">
        <v>85</v>
      </c>
      <c r="E33" s="16">
        <v>46024.345000000001</v>
      </c>
      <c r="F33" s="16">
        <v>50</v>
      </c>
      <c r="G33" s="16">
        <v>9567.7139999999999</v>
      </c>
    </row>
    <row r="34" spans="1:7" ht="15" customHeight="1" x14ac:dyDescent="0.25">
      <c r="A34" s="144" t="s">
        <v>83</v>
      </c>
      <c r="B34" s="145"/>
      <c r="C34" s="145"/>
      <c r="D34" s="146"/>
      <c r="E34" s="17">
        <f>SUM(E24:E33)</f>
        <v>766276.74099999992</v>
      </c>
      <c r="F34" s="17">
        <f>SUM(F24:F33)</f>
        <v>1137</v>
      </c>
      <c r="G34" s="17">
        <f>SUM(G24:G33)</f>
        <v>59610.973000000005</v>
      </c>
    </row>
    <row r="35" spans="1:7" ht="15" customHeight="1" x14ac:dyDescent="0.25">
      <c r="A35" s="147" t="s">
        <v>112</v>
      </c>
      <c r="B35" s="148"/>
      <c r="C35" s="148"/>
      <c r="D35" s="149"/>
      <c r="E35" s="18">
        <v>2550699.3319999999</v>
      </c>
      <c r="F35" s="18">
        <v>5526</v>
      </c>
      <c r="G35" s="18">
        <v>278136.18099999998</v>
      </c>
    </row>
    <row r="36" spans="1:7" ht="15" customHeight="1" x14ac:dyDescent="0.25">
      <c r="A36" s="150" t="s">
        <v>84</v>
      </c>
      <c r="B36" s="151"/>
      <c r="C36" s="151"/>
      <c r="D36" s="152"/>
      <c r="E36" s="19">
        <f>E34/E35</f>
        <v>0.30041829367601841</v>
      </c>
      <c r="F36" s="19">
        <f>F34/F35</f>
        <v>0.20575461454940283</v>
      </c>
      <c r="G36" s="19">
        <f>G34/G35</f>
        <v>0.21432297224214786</v>
      </c>
    </row>
  </sheetData>
  <mergeCells count="6">
    <mergeCell ref="A34:D34"/>
    <mergeCell ref="A35:D35"/>
    <mergeCell ref="A36:D36"/>
    <mergeCell ref="A16:D16"/>
    <mergeCell ref="A17:D17"/>
    <mergeCell ref="A18:D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A11" sqref="A11:F12"/>
    </sheetView>
  </sheetViews>
  <sheetFormatPr defaultRowHeight="15" x14ac:dyDescent="0.25"/>
  <cols>
    <col min="1" max="1" width="5" style="4" customWidth="1"/>
    <col min="2" max="2" width="13.85546875" style="4" customWidth="1"/>
    <col min="3" max="3" width="29" style="4" customWidth="1"/>
    <col min="4" max="4" width="10.7109375" style="4" customWidth="1"/>
    <col min="5" max="5" width="13.7109375" style="4" customWidth="1"/>
    <col min="6" max="6" width="14.140625" style="4" customWidth="1"/>
    <col min="7" max="16384" width="9.140625" style="4"/>
  </cols>
  <sheetData>
    <row r="3" spans="1:6" x14ac:dyDescent="0.25">
      <c r="A3" s="101" t="s">
        <v>129</v>
      </c>
      <c r="D3" s="27"/>
      <c r="E3" s="38"/>
    </row>
    <row r="4" spans="1:6" x14ac:dyDescent="0.25">
      <c r="A4" s="101"/>
      <c r="D4" s="27"/>
      <c r="F4" s="102" t="s">
        <v>119</v>
      </c>
    </row>
    <row r="5" spans="1:6" ht="22.5" x14ac:dyDescent="0.25">
      <c r="A5" s="25" t="s">
        <v>47</v>
      </c>
      <c r="B5" s="25" t="s">
        <v>23</v>
      </c>
      <c r="C5" s="25" t="s">
        <v>80</v>
      </c>
      <c r="D5" s="25" t="s">
        <v>48</v>
      </c>
      <c r="E5" s="25" t="s">
        <v>39</v>
      </c>
      <c r="F5" s="25" t="s">
        <v>96</v>
      </c>
    </row>
    <row r="6" spans="1:6" x14ac:dyDescent="0.25">
      <c r="A6" s="67" t="s">
        <v>26</v>
      </c>
      <c r="B6" s="68">
        <v>67001695549</v>
      </c>
      <c r="C6" s="69" t="s">
        <v>87</v>
      </c>
      <c r="D6" s="103" t="s">
        <v>85</v>
      </c>
      <c r="E6" s="70">
        <v>55674.224000000002</v>
      </c>
      <c r="F6" s="75">
        <f t="shared" ref="F6:F12" si="0">E6/$E$12</f>
        <v>4.8388776558293795E-2</v>
      </c>
    </row>
    <row r="7" spans="1:6" x14ac:dyDescent="0.25">
      <c r="A7" s="71" t="s">
        <v>31</v>
      </c>
      <c r="B7" s="72">
        <v>77290534017</v>
      </c>
      <c r="C7" s="69" t="s">
        <v>98</v>
      </c>
      <c r="D7" s="103" t="s">
        <v>97</v>
      </c>
      <c r="E7" s="70">
        <v>33801.748</v>
      </c>
      <c r="F7" s="75">
        <f t="shared" si="0"/>
        <v>2.9378500744828596E-2</v>
      </c>
    </row>
    <row r="8" spans="1:6" x14ac:dyDescent="0.25">
      <c r="A8" s="71" t="s">
        <v>32</v>
      </c>
      <c r="B8" s="72">
        <v>86132384544</v>
      </c>
      <c r="C8" s="69" t="s">
        <v>94</v>
      </c>
      <c r="D8" s="103" t="s">
        <v>85</v>
      </c>
      <c r="E8" s="70">
        <v>33419.264999999999</v>
      </c>
      <c r="F8" s="75">
        <f t="shared" si="0"/>
        <v>2.9046068910226899E-2</v>
      </c>
    </row>
    <row r="9" spans="1:6" x14ac:dyDescent="0.25">
      <c r="A9" s="71" t="s">
        <v>33</v>
      </c>
      <c r="B9" s="72">
        <v>14273924910</v>
      </c>
      <c r="C9" s="69" t="s">
        <v>99</v>
      </c>
      <c r="D9" s="103" t="s">
        <v>85</v>
      </c>
      <c r="E9" s="70">
        <v>22273.67</v>
      </c>
      <c r="F9" s="75">
        <f t="shared" si="0"/>
        <v>1.93589701540011E-2</v>
      </c>
    </row>
    <row r="10" spans="1:6" x14ac:dyDescent="0.25">
      <c r="A10" s="115" t="s">
        <v>30</v>
      </c>
      <c r="B10" s="116">
        <v>57802034237</v>
      </c>
      <c r="C10" s="117" t="s">
        <v>92</v>
      </c>
      <c r="D10" s="118" t="s">
        <v>85</v>
      </c>
      <c r="E10" s="119">
        <v>21241.07</v>
      </c>
      <c r="F10" s="120">
        <f t="shared" si="0"/>
        <v>1.8461494678202926E-2</v>
      </c>
    </row>
    <row r="11" spans="1:6" x14ac:dyDescent="0.25">
      <c r="A11" s="153" t="s">
        <v>95</v>
      </c>
      <c r="B11" s="153"/>
      <c r="C11" s="153"/>
      <c r="D11" s="153"/>
      <c r="E11" s="121">
        <f>SUM(E6:E10)</f>
        <v>166409.97700000001</v>
      </c>
      <c r="F11" s="122">
        <f t="shared" si="0"/>
        <v>0.14463381104555334</v>
      </c>
    </row>
    <row r="12" spans="1:6" x14ac:dyDescent="0.25">
      <c r="A12" s="153" t="s">
        <v>108</v>
      </c>
      <c r="B12" s="153"/>
      <c r="C12" s="153"/>
      <c r="D12" s="153"/>
      <c r="E12" s="121">
        <v>1150560.6869999999</v>
      </c>
      <c r="F12" s="122">
        <f t="shared" si="0"/>
        <v>1</v>
      </c>
    </row>
    <row r="13" spans="1:6" x14ac:dyDescent="0.25">
      <c r="A13" s="66" t="s">
        <v>79</v>
      </c>
    </row>
  </sheetData>
  <mergeCells count="2">
    <mergeCell ref="A11:D11"/>
    <mergeCell ref="A12:D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9"/>
  <sheetViews>
    <sheetView workbookViewId="0">
      <selection activeCell="C145" sqref="C145"/>
    </sheetView>
  </sheetViews>
  <sheetFormatPr defaultRowHeight="15" x14ac:dyDescent="0.25"/>
  <cols>
    <col min="1" max="1" width="5.42578125" style="4" customWidth="1"/>
    <col min="2" max="2" width="26.5703125" style="24" bestFit="1" customWidth="1"/>
    <col min="3" max="5" width="8.42578125" style="4" customWidth="1"/>
    <col min="6" max="6" width="9.7109375" style="4" customWidth="1"/>
    <col min="7" max="8" width="9.85546875" style="4" bestFit="1" customWidth="1"/>
    <col min="9" max="9" width="14" style="4" customWidth="1"/>
    <col min="10" max="10" width="8.7109375" style="4" bestFit="1" customWidth="1"/>
    <col min="11" max="12" width="8.85546875" style="4" bestFit="1" customWidth="1"/>
    <col min="13" max="13" width="6.7109375" style="4" bestFit="1" customWidth="1"/>
    <col min="14" max="16384" width="9.140625" style="4"/>
  </cols>
  <sheetData>
    <row r="4" spans="1:16" x14ac:dyDescent="0.25">
      <c r="A4" s="38" t="s">
        <v>109</v>
      </c>
    </row>
    <row r="5" spans="1:16" ht="24" customHeight="1" x14ac:dyDescent="0.25">
      <c r="A5" s="154" t="s">
        <v>74</v>
      </c>
      <c r="B5" s="155"/>
      <c r="C5" s="154" t="s">
        <v>37</v>
      </c>
      <c r="D5" s="156"/>
      <c r="E5" s="156"/>
      <c r="F5" s="157" t="s">
        <v>38</v>
      </c>
      <c r="G5" s="157"/>
      <c r="H5" s="157"/>
      <c r="I5" s="107" t="s">
        <v>126</v>
      </c>
      <c r="J5" s="156" t="s">
        <v>40</v>
      </c>
      <c r="K5" s="156"/>
      <c r="L5" s="156"/>
    </row>
    <row r="6" spans="1:16" x14ac:dyDescent="0.25">
      <c r="A6" s="39" t="s">
        <v>75</v>
      </c>
      <c r="B6" s="40" t="s">
        <v>76</v>
      </c>
      <c r="C6" s="39" t="s">
        <v>71</v>
      </c>
      <c r="D6" s="39" t="s">
        <v>72</v>
      </c>
      <c r="E6" s="39" t="s">
        <v>73</v>
      </c>
      <c r="F6" s="39" t="s">
        <v>46</v>
      </c>
      <c r="G6" s="39" t="s">
        <v>102</v>
      </c>
      <c r="H6" s="39" t="s">
        <v>36</v>
      </c>
      <c r="I6" s="107" t="s">
        <v>102</v>
      </c>
      <c r="J6" s="81" t="s">
        <v>46</v>
      </c>
      <c r="K6" s="39" t="s">
        <v>102</v>
      </c>
      <c r="L6" s="39" t="s">
        <v>36</v>
      </c>
    </row>
    <row r="7" spans="1:16" x14ac:dyDescent="0.25">
      <c r="A7" s="41">
        <v>21</v>
      </c>
      <c r="B7" s="42" t="s">
        <v>62</v>
      </c>
      <c r="C7" s="43">
        <v>1656</v>
      </c>
      <c r="D7" s="44">
        <v>1267</v>
      </c>
      <c r="E7" s="44">
        <v>389</v>
      </c>
      <c r="F7" s="45">
        <v>5719662.5669999998</v>
      </c>
      <c r="G7" s="46">
        <v>6742780.1440000003</v>
      </c>
      <c r="H7" s="111">
        <v>117.88772615543704</v>
      </c>
      <c r="I7" s="108">
        <f>G7/C7</f>
        <v>4071.7271400966188</v>
      </c>
      <c r="J7" s="45">
        <v>543126.17099999997</v>
      </c>
      <c r="K7" s="48">
        <v>676725.65500000003</v>
      </c>
      <c r="L7" s="49">
        <v>124.59824091223916</v>
      </c>
    </row>
    <row r="8" spans="1:16" x14ac:dyDescent="0.25">
      <c r="A8" s="41">
        <v>17</v>
      </c>
      <c r="B8" s="42" t="s">
        <v>52</v>
      </c>
      <c r="C8" s="43">
        <v>213</v>
      </c>
      <c r="D8" s="44">
        <v>171</v>
      </c>
      <c r="E8" s="44">
        <v>42</v>
      </c>
      <c r="F8" s="45">
        <v>388258.05300000001</v>
      </c>
      <c r="G8" s="46">
        <v>459783.071</v>
      </c>
      <c r="H8" s="111">
        <v>118.42203077240487</v>
      </c>
      <c r="I8" s="108">
        <f t="shared" ref="I8:I27" si="0">G8/C8</f>
        <v>2158.6059671361504</v>
      </c>
      <c r="J8" s="45">
        <v>85943.322</v>
      </c>
      <c r="K8" s="48">
        <v>98507.47</v>
      </c>
      <c r="L8" s="47">
        <v>114.61910909145448</v>
      </c>
    </row>
    <row r="9" spans="1:16" x14ac:dyDescent="0.25">
      <c r="A9" s="41">
        <v>8</v>
      </c>
      <c r="B9" s="42" t="s">
        <v>53</v>
      </c>
      <c r="C9" s="43">
        <v>194</v>
      </c>
      <c r="D9" s="44">
        <v>137</v>
      </c>
      <c r="E9" s="44">
        <v>57</v>
      </c>
      <c r="F9" s="45">
        <v>213349.003</v>
      </c>
      <c r="G9" s="46">
        <v>245900.08</v>
      </c>
      <c r="H9" s="111">
        <v>115.25719667881458</v>
      </c>
      <c r="I9" s="108">
        <f t="shared" si="0"/>
        <v>1267.5261855670103</v>
      </c>
      <c r="J9" s="45">
        <v>35024.127</v>
      </c>
      <c r="K9" s="48">
        <v>37086.459000000003</v>
      </c>
      <c r="L9" s="49">
        <v>105.88831807285304</v>
      </c>
    </row>
    <row r="10" spans="1:16" x14ac:dyDescent="0.25">
      <c r="A10" s="41">
        <v>1</v>
      </c>
      <c r="B10" s="42" t="s">
        <v>59</v>
      </c>
      <c r="C10" s="43">
        <v>179</v>
      </c>
      <c r="D10" s="44">
        <v>132</v>
      </c>
      <c r="E10" s="44">
        <v>47</v>
      </c>
      <c r="F10" s="45">
        <v>262834.18800000002</v>
      </c>
      <c r="G10" s="46">
        <v>338253.533</v>
      </c>
      <c r="H10" s="111">
        <v>128.69464797326899</v>
      </c>
      <c r="I10" s="108">
        <f t="shared" si="0"/>
        <v>1889.6845418994412</v>
      </c>
      <c r="J10" s="45">
        <v>37066.131000000001</v>
      </c>
      <c r="K10" s="48">
        <v>58349.892</v>
      </c>
      <c r="L10" s="47">
        <v>157.42104834194862</v>
      </c>
    </row>
    <row r="11" spans="1:16" x14ac:dyDescent="0.25">
      <c r="A11" s="41">
        <v>14</v>
      </c>
      <c r="B11" s="50" t="s">
        <v>60</v>
      </c>
      <c r="C11" s="43">
        <v>159</v>
      </c>
      <c r="D11" s="44">
        <v>116</v>
      </c>
      <c r="E11" s="44">
        <v>43</v>
      </c>
      <c r="F11" s="45">
        <v>213263.74799999999</v>
      </c>
      <c r="G11" s="46">
        <v>232180.20800000001</v>
      </c>
      <c r="H11" s="111">
        <v>108.86998384741884</v>
      </c>
      <c r="I11" s="108">
        <f t="shared" si="0"/>
        <v>1460.2528805031448</v>
      </c>
      <c r="J11" s="45">
        <v>27970.478999999999</v>
      </c>
      <c r="K11" s="48">
        <v>33663.620000000003</v>
      </c>
      <c r="L11" s="49">
        <v>120.35410619889635</v>
      </c>
    </row>
    <row r="12" spans="1:16" x14ac:dyDescent="0.25">
      <c r="A12" s="51">
        <v>18</v>
      </c>
      <c r="B12" s="42" t="s">
        <v>63</v>
      </c>
      <c r="C12" s="52">
        <v>145</v>
      </c>
      <c r="D12" s="53">
        <v>94</v>
      </c>
      <c r="E12" s="53">
        <v>51</v>
      </c>
      <c r="F12" s="54">
        <v>331551.73499999999</v>
      </c>
      <c r="G12" s="46">
        <v>448093.28</v>
      </c>
      <c r="H12" s="112">
        <v>135.15033483386838</v>
      </c>
      <c r="I12" s="108">
        <f t="shared" si="0"/>
        <v>3090.298482758621</v>
      </c>
      <c r="J12" s="45">
        <v>26217.633000000002</v>
      </c>
      <c r="K12" s="48">
        <v>24485.56</v>
      </c>
      <c r="L12" s="55">
        <v>93.393480639537515</v>
      </c>
    </row>
    <row r="13" spans="1:16" x14ac:dyDescent="0.25">
      <c r="A13" s="41">
        <v>5</v>
      </c>
      <c r="B13" s="50" t="s">
        <v>56</v>
      </c>
      <c r="C13" s="43">
        <v>125</v>
      </c>
      <c r="D13" s="44">
        <v>105</v>
      </c>
      <c r="E13" s="44">
        <v>20</v>
      </c>
      <c r="F13" s="45">
        <v>206817.36600000001</v>
      </c>
      <c r="G13" s="46">
        <v>259243.76</v>
      </c>
      <c r="H13" s="111">
        <v>125.34912566288074</v>
      </c>
      <c r="I13" s="108">
        <f t="shared" si="0"/>
        <v>2073.9500800000001</v>
      </c>
      <c r="J13" s="45">
        <v>24055.870999999999</v>
      </c>
      <c r="K13" s="48">
        <v>30850.696</v>
      </c>
      <c r="L13" s="49">
        <v>128.24601528666329</v>
      </c>
      <c r="P13" s="110"/>
    </row>
    <row r="14" spans="1:16" x14ac:dyDescent="0.25">
      <c r="A14" s="41">
        <v>20</v>
      </c>
      <c r="B14" s="50" t="s">
        <v>55</v>
      </c>
      <c r="C14" s="43">
        <v>71</v>
      </c>
      <c r="D14" s="44">
        <v>63</v>
      </c>
      <c r="E14" s="44">
        <v>8</v>
      </c>
      <c r="F14" s="45">
        <v>130731.942</v>
      </c>
      <c r="G14" s="46">
        <v>144156.33499999999</v>
      </c>
      <c r="H14" s="111">
        <v>110.26864039088473</v>
      </c>
      <c r="I14" s="108">
        <f t="shared" si="0"/>
        <v>2030.3709154929577</v>
      </c>
      <c r="J14" s="45">
        <v>17931.78</v>
      </c>
      <c r="K14" s="48">
        <v>20566.559000000001</v>
      </c>
      <c r="L14" s="49">
        <v>114.69334890345522</v>
      </c>
    </row>
    <row r="15" spans="1:16" x14ac:dyDescent="0.25">
      <c r="A15" s="41">
        <v>13</v>
      </c>
      <c r="B15" s="50" t="s">
        <v>51</v>
      </c>
      <c r="C15" s="43">
        <v>58</v>
      </c>
      <c r="D15" s="44">
        <v>36</v>
      </c>
      <c r="E15" s="56">
        <v>22</v>
      </c>
      <c r="F15" s="45">
        <v>36600.355000000003</v>
      </c>
      <c r="G15" s="46">
        <v>44915.714</v>
      </c>
      <c r="H15" s="111">
        <v>122.71933974410905</v>
      </c>
      <c r="I15" s="108">
        <f t="shared" si="0"/>
        <v>774.4088620689655</v>
      </c>
      <c r="J15" s="45">
        <v>6063.6260000000002</v>
      </c>
      <c r="K15" s="48">
        <v>6666.7809999999999</v>
      </c>
      <c r="L15" s="49">
        <v>109.94710095906311</v>
      </c>
    </row>
    <row r="16" spans="1:16" x14ac:dyDescent="0.25">
      <c r="A16" s="41">
        <v>2</v>
      </c>
      <c r="B16" s="50" t="s">
        <v>58</v>
      </c>
      <c r="C16" s="43">
        <v>48</v>
      </c>
      <c r="D16" s="44">
        <v>39</v>
      </c>
      <c r="E16" s="44">
        <v>9</v>
      </c>
      <c r="F16" s="45">
        <v>33229.574999999997</v>
      </c>
      <c r="G16" s="46">
        <v>41707.671000000002</v>
      </c>
      <c r="H16" s="111">
        <v>125.51370578769064</v>
      </c>
      <c r="I16" s="108">
        <f t="shared" si="0"/>
        <v>868.90981250000004</v>
      </c>
      <c r="J16" s="45">
        <v>4324.0959999999995</v>
      </c>
      <c r="K16" s="48">
        <v>6122.3379999999997</v>
      </c>
      <c r="L16" s="49">
        <v>141.58654201941863</v>
      </c>
    </row>
    <row r="17" spans="1:12" x14ac:dyDescent="0.25">
      <c r="A17" s="51">
        <v>3</v>
      </c>
      <c r="B17" s="50" t="s">
        <v>54</v>
      </c>
      <c r="C17" s="43">
        <v>38</v>
      </c>
      <c r="D17" s="44">
        <v>30</v>
      </c>
      <c r="E17" s="56">
        <v>8</v>
      </c>
      <c r="F17" s="45">
        <v>47895.315000000002</v>
      </c>
      <c r="G17" s="46">
        <v>50395.444000000003</v>
      </c>
      <c r="H17" s="111">
        <v>105.21998654774481</v>
      </c>
      <c r="I17" s="108">
        <f t="shared" si="0"/>
        <v>1326.1958947368421</v>
      </c>
      <c r="J17" s="45">
        <v>2440.817</v>
      </c>
      <c r="K17" s="48">
        <v>3498.88</v>
      </c>
      <c r="L17" s="49">
        <v>143.34872298906473</v>
      </c>
    </row>
    <row r="18" spans="1:12" x14ac:dyDescent="0.25">
      <c r="A18" s="41">
        <v>19</v>
      </c>
      <c r="B18" s="50" t="s">
        <v>57</v>
      </c>
      <c r="C18" s="43">
        <v>38</v>
      </c>
      <c r="D18" s="44">
        <v>28</v>
      </c>
      <c r="E18" s="56">
        <v>10</v>
      </c>
      <c r="F18" s="45">
        <v>61794.567000000003</v>
      </c>
      <c r="G18" s="46">
        <v>63429.271000000001</v>
      </c>
      <c r="H18" s="111">
        <v>102.64538466626038</v>
      </c>
      <c r="I18" s="108">
        <f t="shared" si="0"/>
        <v>1669.1913421052632</v>
      </c>
      <c r="J18" s="45">
        <v>3561.877</v>
      </c>
      <c r="K18" s="48">
        <v>4237.5839999999998</v>
      </c>
      <c r="L18" s="49">
        <v>118.97053154839429</v>
      </c>
    </row>
    <row r="19" spans="1:12" x14ac:dyDescent="0.25">
      <c r="A19" s="41">
        <v>4</v>
      </c>
      <c r="B19" s="50" t="s">
        <v>68</v>
      </c>
      <c r="C19" s="43">
        <v>32</v>
      </c>
      <c r="D19" s="44">
        <v>26</v>
      </c>
      <c r="E19" s="56">
        <v>6</v>
      </c>
      <c r="F19" s="45">
        <v>58141.811999999998</v>
      </c>
      <c r="G19" s="46">
        <v>71714.701000000001</v>
      </c>
      <c r="H19" s="111">
        <v>123.34445476174703</v>
      </c>
      <c r="I19" s="108">
        <f t="shared" si="0"/>
        <v>2241.08440625</v>
      </c>
      <c r="J19" s="45">
        <v>15762.48</v>
      </c>
      <c r="K19" s="48">
        <v>17178.083999999999</v>
      </c>
      <c r="L19" s="49">
        <v>108.9808456537296</v>
      </c>
    </row>
    <row r="20" spans="1:12" x14ac:dyDescent="0.25">
      <c r="A20" s="41">
        <v>7</v>
      </c>
      <c r="B20" s="50" t="s">
        <v>66</v>
      </c>
      <c r="C20" s="43">
        <v>31</v>
      </c>
      <c r="D20" s="44">
        <v>22</v>
      </c>
      <c r="E20" s="56">
        <v>9</v>
      </c>
      <c r="F20" s="45">
        <v>32393.724999999999</v>
      </c>
      <c r="G20" s="46">
        <v>27977.512999999999</v>
      </c>
      <c r="H20" s="111">
        <v>86.367075722227071</v>
      </c>
      <c r="I20" s="108">
        <f t="shared" si="0"/>
        <v>902.50041935483864</v>
      </c>
      <c r="J20" s="45">
        <v>1778.89</v>
      </c>
      <c r="K20" s="48">
        <v>1767.954</v>
      </c>
      <c r="L20" s="49">
        <v>99.385234612595497</v>
      </c>
    </row>
    <row r="21" spans="1:12" x14ac:dyDescent="0.25">
      <c r="A21" s="41">
        <v>6</v>
      </c>
      <c r="B21" s="50" t="s">
        <v>70</v>
      </c>
      <c r="C21" s="43">
        <v>30</v>
      </c>
      <c r="D21" s="44">
        <v>24</v>
      </c>
      <c r="E21" s="44">
        <v>6</v>
      </c>
      <c r="F21" s="45">
        <v>10327.859</v>
      </c>
      <c r="G21" s="46">
        <v>13580.441999999999</v>
      </c>
      <c r="H21" s="47">
        <v>131.49329401185668</v>
      </c>
      <c r="I21" s="108">
        <f t="shared" si="0"/>
        <v>452.6814</v>
      </c>
      <c r="J21" s="45">
        <v>1859.192</v>
      </c>
      <c r="K21" s="48">
        <v>2572.6990000000001</v>
      </c>
      <c r="L21" s="49">
        <v>138.37726281094155</v>
      </c>
    </row>
    <row r="22" spans="1:12" x14ac:dyDescent="0.25">
      <c r="A22" s="51">
        <v>12</v>
      </c>
      <c r="B22" s="50" t="s">
        <v>69</v>
      </c>
      <c r="C22" s="43">
        <v>26</v>
      </c>
      <c r="D22" s="44">
        <v>21</v>
      </c>
      <c r="E22" s="44">
        <v>5</v>
      </c>
      <c r="F22" s="45">
        <v>19858.199000000001</v>
      </c>
      <c r="G22" s="46">
        <v>20903.792000000001</v>
      </c>
      <c r="H22" s="47">
        <v>105.26529621341794</v>
      </c>
      <c r="I22" s="108">
        <f t="shared" si="0"/>
        <v>803.99200000000008</v>
      </c>
      <c r="J22" s="45">
        <v>2550.473</v>
      </c>
      <c r="K22" s="48">
        <v>2646.181</v>
      </c>
      <c r="L22" s="49">
        <v>103.75255883908592</v>
      </c>
    </row>
    <row r="23" spans="1:12" x14ac:dyDescent="0.25">
      <c r="A23" s="41">
        <v>15</v>
      </c>
      <c r="B23" s="50" t="s">
        <v>65</v>
      </c>
      <c r="C23" s="43">
        <v>24</v>
      </c>
      <c r="D23" s="44">
        <v>18</v>
      </c>
      <c r="E23" s="56">
        <v>6</v>
      </c>
      <c r="F23" s="45">
        <v>21588.058000000001</v>
      </c>
      <c r="G23" s="46">
        <v>29358.516</v>
      </c>
      <c r="H23" s="47">
        <v>135.99424274290905</v>
      </c>
      <c r="I23" s="108">
        <f t="shared" si="0"/>
        <v>1223.2715000000001</v>
      </c>
      <c r="J23" s="45">
        <v>3522.4569999999999</v>
      </c>
      <c r="K23" s="48">
        <v>5087.2939999999999</v>
      </c>
      <c r="L23" s="49">
        <v>144.42458772385299</v>
      </c>
    </row>
    <row r="24" spans="1:12" x14ac:dyDescent="0.25">
      <c r="A24" s="41">
        <v>16</v>
      </c>
      <c r="B24" s="50" t="s">
        <v>61</v>
      </c>
      <c r="C24" s="43">
        <v>19</v>
      </c>
      <c r="D24" s="44">
        <v>15</v>
      </c>
      <c r="E24" s="44">
        <v>4</v>
      </c>
      <c r="F24" s="45">
        <v>15490.51</v>
      </c>
      <c r="G24" s="46">
        <v>18513.907999999999</v>
      </c>
      <c r="H24" s="47">
        <v>119.51774344421197</v>
      </c>
      <c r="I24" s="108">
        <f t="shared" si="0"/>
        <v>974.41621052631581</v>
      </c>
      <c r="J24" s="45">
        <v>1486.223</v>
      </c>
      <c r="K24" s="48">
        <v>1719.4179999999999</v>
      </c>
      <c r="L24" s="49">
        <v>115.69044483903154</v>
      </c>
    </row>
    <row r="25" spans="1:12" x14ac:dyDescent="0.25">
      <c r="A25" s="41">
        <v>11</v>
      </c>
      <c r="B25" s="50" t="s">
        <v>64</v>
      </c>
      <c r="C25" s="43">
        <v>15</v>
      </c>
      <c r="D25" s="44">
        <v>11</v>
      </c>
      <c r="E25" s="44">
        <v>4</v>
      </c>
      <c r="F25" s="45">
        <v>14887.75</v>
      </c>
      <c r="G25" s="46">
        <v>17820.704000000002</v>
      </c>
      <c r="H25" s="47">
        <v>119.7004517136572</v>
      </c>
      <c r="I25" s="108">
        <f t="shared" si="0"/>
        <v>1188.0469333333335</v>
      </c>
      <c r="J25" s="45">
        <v>2230.444</v>
      </c>
      <c r="K25" s="48">
        <v>3051.9189999999999</v>
      </c>
      <c r="L25" s="49">
        <v>136.8301109554869</v>
      </c>
    </row>
    <row r="26" spans="1:12" x14ac:dyDescent="0.25">
      <c r="A26" s="41">
        <v>10</v>
      </c>
      <c r="B26" s="50" t="s">
        <v>67</v>
      </c>
      <c r="C26" s="43">
        <v>8</v>
      </c>
      <c r="D26" s="44">
        <v>7</v>
      </c>
      <c r="E26" s="44">
        <v>1</v>
      </c>
      <c r="F26" s="45">
        <v>5621.9040000000005</v>
      </c>
      <c r="G26" s="46">
        <v>10300.713</v>
      </c>
      <c r="H26" s="47">
        <v>183.2246335049478</v>
      </c>
      <c r="I26" s="108">
        <f t="shared" si="0"/>
        <v>1287.589125</v>
      </c>
      <c r="J26" s="45">
        <v>723.58600000000001</v>
      </c>
      <c r="K26" s="48">
        <v>2209.1039999999998</v>
      </c>
      <c r="L26" s="49">
        <v>305.29943918207374</v>
      </c>
    </row>
    <row r="27" spans="1:12" x14ac:dyDescent="0.25">
      <c r="A27" s="51">
        <v>9</v>
      </c>
      <c r="B27" s="57" t="s">
        <v>50</v>
      </c>
      <c r="C27" s="58">
        <v>3</v>
      </c>
      <c r="D27" s="59">
        <v>2</v>
      </c>
      <c r="E27" s="60">
        <v>1</v>
      </c>
      <c r="F27" s="104">
        <v>668.22299999999996</v>
      </c>
      <c r="G27" s="105">
        <v>636.74900000000002</v>
      </c>
      <c r="H27" s="47">
        <v>95.289895738398712</v>
      </c>
      <c r="I27" s="108">
        <f t="shared" si="0"/>
        <v>212.24966666666668</v>
      </c>
      <c r="J27" s="45">
        <v>179.84800000000001</v>
      </c>
      <c r="K27" s="48">
        <v>96.703999999999994</v>
      </c>
      <c r="L27" s="49">
        <v>53.769850095636315</v>
      </c>
    </row>
    <row r="28" spans="1:12" x14ac:dyDescent="0.25">
      <c r="A28" s="61"/>
      <c r="B28" s="62" t="s">
        <v>78</v>
      </c>
      <c r="C28" s="63">
        <v>3112</v>
      </c>
      <c r="D28" s="63">
        <v>2364</v>
      </c>
      <c r="E28" s="63">
        <v>748</v>
      </c>
      <c r="F28" s="63">
        <v>7824966.4539999999</v>
      </c>
      <c r="G28" s="63">
        <v>9281645.5490000006</v>
      </c>
      <c r="H28" s="64">
        <v>118.6157870907596</v>
      </c>
      <c r="I28" s="109"/>
      <c r="J28" s="106">
        <v>843819.52300000004</v>
      </c>
      <c r="K28" s="65">
        <v>1037090.851</v>
      </c>
      <c r="L28" s="64">
        <v>122.90434420299611</v>
      </c>
    </row>
    <row r="29" spans="1:12" x14ac:dyDescent="0.25">
      <c r="A29" s="66" t="s">
        <v>79</v>
      </c>
    </row>
  </sheetData>
  <sortState ref="A36:AO56">
    <sortCondition descending="1" ref="C36:C56"/>
  </sortState>
  <mergeCells count="4">
    <mergeCell ref="A5:B5"/>
    <mergeCell ref="C5:E5"/>
    <mergeCell ref="F5:H5"/>
    <mergeCell ref="J5:L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K14" sqref="K14"/>
    </sheetView>
  </sheetViews>
  <sheetFormatPr defaultRowHeight="15" x14ac:dyDescent="0.25"/>
  <cols>
    <col min="1" max="1" width="5.42578125" style="10" customWidth="1"/>
    <col min="2" max="2" width="13.7109375" style="10" customWidth="1"/>
    <col min="3" max="3" width="27.85546875" style="10" customWidth="1"/>
    <col min="4" max="4" width="10" style="10" customWidth="1"/>
    <col min="5" max="6" width="12.7109375" style="10" customWidth="1"/>
    <col min="7" max="16384" width="9.140625" style="10"/>
  </cols>
  <sheetData>
    <row r="3" spans="1:6" x14ac:dyDescent="0.25">
      <c r="A3" s="83" t="s">
        <v>130</v>
      </c>
    </row>
    <row r="4" spans="1:6" x14ac:dyDescent="0.25">
      <c r="A4" s="6"/>
    </row>
    <row r="5" spans="1:6" ht="22.5" x14ac:dyDescent="0.25">
      <c r="A5" s="12" t="s">
        <v>120</v>
      </c>
      <c r="B5" s="12" t="s">
        <v>23</v>
      </c>
      <c r="C5" s="13" t="s">
        <v>24</v>
      </c>
      <c r="D5" s="13" t="s">
        <v>48</v>
      </c>
      <c r="E5" s="13" t="s">
        <v>131</v>
      </c>
      <c r="F5" s="123" t="s">
        <v>135</v>
      </c>
    </row>
    <row r="6" spans="1:6" x14ac:dyDescent="0.25">
      <c r="A6" s="124" t="s">
        <v>26</v>
      </c>
      <c r="B6" s="125">
        <v>19680551758</v>
      </c>
      <c r="C6" s="126" t="s">
        <v>106</v>
      </c>
      <c r="D6" s="125" t="s">
        <v>85</v>
      </c>
      <c r="E6" s="127">
        <v>205383.91399999999</v>
      </c>
      <c r="F6" s="128">
        <v>5.3999999999999999E-2</v>
      </c>
    </row>
    <row r="7" spans="1:6" x14ac:dyDescent="0.25">
      <c r="A7" s="124" t="s">
        <v>31</v>
      </c>
      <c r="B7" s="125">
        <v>56906077918</v>
      </c>
      <c r="C7" s="126" t="s">
        <v>93</v>
      </c>
      <c r="D7" s="125" t="s">
        <v>85</v>
      </c>
      <c r="E7" s="127">
        <v>193599.21100000001</v>
      </c>
      <c r="F7" s="128">
        <v>5.0900000000000001E-2</v>
      </c>
    </row>
    <row r="8" spans="1:6" x14ac:dyDescent="0.25">
      <c r="A8" s="124" t="s">
        <v>32</v>
      </c>
      <c r="B8" s="125">
        <v>88285726558</v>
      </c>
      <c r="C8" s="129" t="s">
        <v>91</v>
      </c>
      <c r="D8" s="125" t="s">
        <v>86</v>
      </c>
      <c r="E8" s="127">
        <v>162631.383</v>
      </c>
      <c r="F8" s="128">
        <v>4.2700000000000002E-2</v>
      </c>
    </row>
    <row r="9" spans="1:6" x14ac:dyDescent="0.25">
      <c r="A9" s="124" t="s">
        <v>33</v>
      </c>
      <c r="B9" s="130" t="s">
        <v>132</v>
      </c>
      <c r="C9" s="126" t="s">
        <v>136</v>
      </c>
      <c r="D9" s="125" t="s">
        <v>140</v>
      </c>
      <c r="E9" s="127">
        <v>134281.242</v>
      </c>
      <c r="F9" s="128">
        <v>3.5299999999999998E-2</v>
      </c>
    </row>
    <row r="10" spans="1:6" x14ac:dyDescent="0.25">
      <c r="A10" s="124" t="s">
        <v>30</v>
      </c>
      <c r="B10" s="125">
        <v>32624343550</v>
      </c>
      <c r="C10" s="126" t="s">
        <v>137</v>
      </c>
      <c r="D10" s="125" t="s">
        <v>85</v>
      </c>
      <c r="E10" s="127">
        <v>133052.96</v>
      </c>
      <c r="F10" s="128">
        <v>3.5000000000000003E-2</v>
      </c>
    </row>
    <row r="11" spans="1:6" x14ac:dyDescent="0.25">
      <c r="A11" s="124" t="s">
        <v>27</v>
      </c>
      <c r="B11" s="131">
        <v>57802034237</v>
      </c>
      <c r="C11" s="126" t="s">
        <v>92</v>
      </c>
      <c r="D11" s="125" t="s">
        <v>85</v>
      </c>
      <c r="E11" s="127">
        <v>119149.87300000001</v>
      </c>
      <c r="F11" s="128">
        <v>3.1300000000000001E-2</v>
      </c>
    </row>
    <row r="12" spans="1:6" x14ac:dyDescent="0.25">
      <c r="A12" s="124" t="s">
        <v>29</v>
      </c>
      <c r="B12" s="131">
        <v>99338993079</v>
      </c>
      <c r="C12" s="126" t="s">
        <v>118</v>
      </c>
      <c r="D12" s="125" t="s">
        <v>85</v>
      </c>
      <c r="E12" s="127">
        <v>65394.165999999997</v>
      </c>
      <c r="F12" s="128">
        <v>1.72E-2</v>
      </c>
    </row>
    <row r="13" spans="1:6" x14ac:dyDescent="0.25">
      <c r="A13" s="124" t="s">
        <v>34</v>
      </c>
      <c r="B13" s="125">
        <v>42543880714</v>
      </c>
      <c r="C13" s="126" t="s">
        <v>89</v>
      </c>
      <c r="D13" s="125" t="s">
        <v>85</v>
      </c>
      <c r="E13" s="127">
        <v>64958.368999999999</v>
      </c>
      <c r="F13" s="128">
        <v>1.7100000000000001E-2</v>
      </c>
    </row>
    <row r="14" spans="1:6" x14ac:dyDescent="0.25">
      <c r="A14" s="124" t="s">
        <v>28</v>
      </c>
      <c r="B14" s="131" t="s">
        <v>133</v>
      </c>
      <c r="C14" s="126" t="s">
        <v>138</v>
      </c>
      <c r="D14" s="125" t="s">
        <v>85</v>
      </c>
      <c r="E14" s="127">
        <v>64874.851000000002</v>
      </c>
      <c r="F14" s="128">
        <v>1.7000000000000001E-2</v>
      </c>
    </row>
    <row r="15" spans="1:6" x14ac:dyDescent="0.25">
      <c r="A15" s="124" t="s">
        <v>35</v>
      </c>
      <c r="B15" s="131" t="s">
        <v>134</v>
      </c>
      <c r="C15" s="126" t="s">
        <v>139</v>
      </c>
      <c r="D15" s="125" t="s">
        <v>85</v>
      </c>
      <c r="E15" s="127">
        <v>62972.65</v>
      </c>
      <c r="F15" s="128">
        <v>1.6500000000000001E-2</v>
      </c>
    </row>
    <row r="16" spans="1:6" ht="15" customHeight="1" x14ac:dyDescent="0.25">
      <c r="A16" s="158" t="s">
        <v>83</v>
      </c>
      <c r="B16" s="159"/>
      <c r="C16" s="159"/>
      <c r="D16" s="160"/>
      <c r="E16" s="132">
        <v>1206298.6189999999</v>
      </c>
      <c r="F16" s="133">
        <f>SUM(F6:F15)</f>
        <v>0.31700000000000006</v>
      </c>
    </row>
    <row r="17" spans="1:6" ht="15" customHeight="1" x14ac:dyDescent="0.25">
      <c r="A17" s="147" t="s">
        <v>104</v>
      </c>
      <c r="B17" s="148"/>
      <c r="C17" s="148"/>
      <c r="D17" s="149"/>
      <c r="E17" s="18">
        <v>3807609.1669999999</v>
      </c>
      <c r="F17" s="134">
        <v>1</v>
      </c>
    </row>
    <row r="18" spans="1:6" x14ac:dyDescent="0.25">
      <c r="A18" s="74" t="s">
        <v>49</v>
      </c>
      <c r="B18" s="80"/>
      <c r="C18" s="80"/>
      <c r="D18" s="80"/>
      <c r="E18" s="80"/>
      <c r="F18" s="80"/>
    </row>
    <row r="19" spans="1:6" ht="16.5" customHeight="1" x14ac:dyDescent="0.25"/>
  </sheetData>
  <mergeCells count="2">
    <mergeCell ref="A16:D16"/>
    <mergeCell ref="A17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Grafikon 1</vt:lpstr>
      <vt:lpstr>Tablica 2 i 2a</vt:lpstr>
      <vt:lpstr>Tablica 3</vt:lpstr>
      <vt:lpstr>Tablica 4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2015-02-16T09:02:58Z</dcterms:created>
  <dcterms:modified xsi:type="dcterms:W3CDTF">2021-01-20T12:26:47Z</dcterms:modified>
</cp:coreProperties>
</file>