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645" windowWidth="14805" windowHeight="7470" tabRatio="943" activeTab="5"/>
  </bookViews>
  <sheets>
    <sheet name="Tablica 1" sheetId="23" r:id="rId1"/>
    <sheet name="Tablica 2 " sheetId="9" r:id="rId2"/>
    <sheet name="Tablica 3" sheetId="16" r:id="rId3"/>
    <sheet name="Tablica 4" sheetId="45" r:id="rId4"/>
    <sheet name="Grafikon 1" sheetId="11" r:id="rId5"/>
    <sheet name="N80_po županijama" sheetId="10" r:id="rId6"/>
  </sheets>
  <definedNames>
    <definedName name="_ftn1" localSheetId="2">'Tablica 3'!#REF!</definedName>
    <definedName name="_ftn1" localSheetId="3">'Tablica 4'!#REF!</definedName>
    <definedName name="_ftn2" localSheetId="1">'Tablica 2 '!#REF!</definedName>
    <definedName name="_ftnref1" localSheetId="2">'Tablica 3'!$A$3</definedName>
    <definedName name="_ftnref1" localSheetId="3">'Tablica 4'!$A$3</definedName>
    <definedName name="page\x2dtotal" localSheetId="4">'Grafikon 1'!$A$8</definedName>
    <definedName name="page\x2dtotal" localSheetId="3">#REF!</definedName>
    <definedName name="page\x2dtotal">#REF!</definedName>
    <definedName name="page\x2dtotal\x2dmaster0" localSheetId="4">'Grafikon 1'!$A$8</definedName>
    <definedName name="page\x2dtotal\x2dmaster0" localSheetId="3">#REF!</definedName>
    <definedName name="page\x2dtotal\x2dmaster0">#REF!</definedName>
    <definedName name="PODACI" localSheetId="1">#REF!</definedName>
    <definedName name="PODACI" localSheetId="3">#REF!</definedName>
    <definedName name="PODACI">#REF!</definedName>
  </definedNames>
  <calcPr calcId="145621"/>
</workbook>
</file>

<file path=xl/calcChain.xml><?xml version="1.0" encoding="utf-8"?>
<calcChain xmlns="http://schemas.openxmlformats.org/spreadsheetml/2006/main">
  <c r="W12" i="10" l="1"/>
  <c r="F16" i="45" l="1"/>
  <c r="E16" i="45"/>
  <c r="F15" i="45"/>
  <c r="E15" i="45"/>
  <c r="F14" i="45"/>
  <c r="E14" i="45"/>
  <c r="F13" i="45"/>
  <c r="E13" i="45"/>
  <c r="F12" i="45"/>
  <c r="E12" i="45"/>
  <c r="F11" i="45"/>
  <c r="E11" i="45"/>
  <c r="F10" i="45"/>
  <c r="E10" i="45"/>
  <c r="F9" i="45"/>
  <c r="E9" i="45"/>
  <c r="F8" i="45"/>
  <c r="E8" i="45"/>
  <c r="F7" i="45"/>
  <c r="E7" i="45"/>
  <c r="F6" i="45"/>
  <c r="E6" i="45"/>
  <c r="W14" i="23" l="1"/>
  <c r="H8" i="16"/>
  <c r="D8" i="16"/>
  <c r="C8" i="16"/>
  <c r="B8" i="16"/>
  <c r="G8" i="16"/>
  <c r="F7" i="16"/>
  <c r="E7" i="16"/>
  <c r="F6" i="16"/>
  <c r="E6" i="16"/>
  <c r="E17" i="9" l="1"/>
  <c r="E19" i="9" s="1"/>
  <c r="G17" i="9" l="1"/>
  <c r="G19" i="9" s="1"/>
  <c r="F17" i="9"/>
  <c r="F19" i="9" s="1"/>
</calcChain>
</file>

<file path=xl/sharedStrings.xml><?xml version="1.0" encoding="utf-8"?>
<sst xmlns="http://schemas.openxmlformats.org/spreadsheetml/2006/main" count="180" uniqueCount="116">
  <si>
    <t>Opis</t>
  </si>
  <si>
    <t>Naziv</t>
  </si>
  <si>
    <t>OIB</t>
  </si>
  <si>
    <t>Broj zaposlenih</t>
  </si>
  <si>
    <t>Dobit razdoblja</t>
  </si>
  <si>
    <t>Index</t>
  </si>
  <si>
    <t>Broj poduzetnika</t>
  </si>
  <si>
    <t>Ukupni prihodi</t>
  </si>
  <si>
    <t>Gubitak razdoblja</t>
  </si>
  <si>
    <t>Dobit razdoblja (+) ili gubitak razdoblja (-)</t>
  </si>
  <si>
    <t>Prosječna mjesečna neto plaća po zaposlenom</t>
  </si>
  <si>
    <t>2010.</t>
  </si>
  <si>
    <t>2011.</t>
  </si>
  <si>
    <t>2012.</t>
  </si>
  <si>
    <t>2013.</t>
  </si>
  <si>
    <t>2014.</t>
  </si>
  <si>
    <t>2015.</t>
  </si>
  <si>
    <t>2016.</t>
  </si>
  <si>
    <t>2.</t>
  </si>
  <si>
    <t>3.</t>
  </si>
  <si>
    <t>4.</t>
  </si>
  <si>
    <t>5.</t>
  </si>
  <si>
    <t>1.</t>
  </si>
  <si>
    <t>Izvor: Fina – Registar godišnjih financijskih izvještaja</t>
  </si>
  <si>
    <t>2017.</t>
  </si>
  <si>
    <t>&gt;&gt;100</t>
  </si>
  <si>
    <t>R.br.</t>
  </si>
  <si>
    <t>Sjedište</t>
  </si>
  <si>
    <t>Za sve veličine i sve oznake vlasništva</t>
  </si>
  <si>
    <t>Iznosi u tisućama kuna, prosječne plaće u kunama</t>
  </si>
  <si>
    <t>Šifra i naziv županije</t>
  </si>
  <si>
    <t>Prosječan broj zaposlenih na bazi sati rada</t>
  </si>
  <si>
    <t>Žup.</t>
  </si>
  <si>
    <t>Naziv županije</t>
  </si>
  <si>
    <t>svih</t>
  </si>
  <si>
    <t>dobitaša</t>
  </si>
  <si>
    <t>gubitaša</t>
  </si>
  <si>
    <t>ZAGREBAČKA</t>
  </si>
  <si>
    <t>SISAČKO-MOSLAVAČKA</t>
  </si>
  <si>
    <t>KARLOVAČKA</t>
  </si>
  <si>
    <t>PRIMORSKO-GORANSKA</t>
  </si>
  <si>
    <t>SPLITSKO-DALMATINSKA</t>
  </si>
  <si>
    <t>ISTARSKA</t>
  </si>
  <si>
    <t>GRAD ZAGREB</t>
  </si>
  <si>
    <t>UKUPNO SVE ŽUPANIJE</t>
  </si>
  <si>
    <t>Zagreb</t>
  </si>
  <si>
    <t/>
  </si>
  <si>
    <t xml:space="preserve">Dobit razdoblja (+) ili gubitak razdoblja (-) </t>
  </si>
  <si>
    <t>KOPRIVNIČKO-KRIŽEVAČKA</t>
  </si>
  <si>
    <t>MEĐIMURSKA</t>
  </si>
  <si>
    <t>Godina</t>
  </si>
  <si>
    <t>2009.</t>
  </si>
  <si>
    <t>Neto dobit/gubitak</t>
  </si>
  <si>
    <t xml:space="preserve">Broj poduzetnika </t>
  </si>
  <si>
    <t>Prosječna mjeseč. neto plaća po zaposlenom</t>
  </si>
  <si>
    <t>Izvor: Fina, Registar godišnjih financijskih izvještaja, obrada GFI-a za statističke i druge potrebe</t>
  </si>
  <si>
    <t>6.</t>
  </si>
  <si>
    <t>7.</t>
  </si>
  <si>
    <t>8.</t>
  </si>
  <si>
    <t>9.</t>
  </si>
  <si>
    <t>10.</t>
  </si>
  <si>
    <t>Ukupno top 10 po ukupnom prihodu</t>
  </si>
  <si>
    <t>VUKOVARSKO-SRIJEMSKA</t>
  </si>
  <si>
    <t>Djelatnost</t>
  </si>
  <si>
    <t>Konsolidirani finan. rezultat</t>
  </si>
  <si>
    <t>80.1 Djelatnosti privatne zaštite</t>
  </si>
  <si>
    <t>80.2 Usluge zaštite uz pomoć sigurnosnih sustava</t>
  </si>
  <si>
    <t>80.3 Istražne djelatnosti</t>
  </si>
  <si>
    <t>80 Zaštitne i istražne djelatnosti</t>
  </si>
  <si>
    <t>2018.</t>
  </si>
  <si>
    <t xml:space="preserve">* Serija podataka u tablici za sve godine prikazana je iz godišnjeg financijskog izvještaja iz kolone tekuće godine. </t>
  </si>
  <si>
    <t>* Serija podataka u grafikonu za sve godine prikazana je iz godišnjeg financijskog izvještaja iz kolone tekuće godine.</t>
  </si>
  <si>
    <t>-</t>
  </si>
  <si>
    <t>Udio top 10 poduzetnika po ukupnom prihodu u odjeljku djelatnosti N80</t>
  </si>
  <si>
    <t>Ukupno svi poduzetnici u odjeljku djelatnosti N80</t>
  </si>
  <si>
    <t>VIROVITIČKO-PODRAVSKA</t>
  </si>
  <si>
    <t>BJELOVARSKO-BILOGORSKA</t>
  </si>
  <si>
    <t>ŠIBENSKO-KNINSKA</t>
  </si>
  <si>
    <t>OSJEČKO-BARANJSKA</t>
  </si>
  <si>
    <t>ZADARSKA</t>
  </si>
  <si>
    <t>VARAŽDINSKA</t>
  </si>
  <si>
    <t>LIČKO-SENJSKA</t>
  </si>
  <si>
    <t>DUBROVAČKO-NERETVANSKA</t>
  </si>
  <si>
    <t>POŽEŠKO-SLAVONSKA</t>
  </si>
  <si>
    <t>BRODSKO-POSAVSKA</t>
  </si>
  <si>
    <t>Sesvete</t>
  </si>
  <si>
    <t>Zadar</t>
  </si>
  <si>
    <t>Osijek</t>
  </si>
  <si>
    <t>SECURITAS HRVATSKA d.o.o.</t>
  </si>
  <si>
    <t>SOKOL d.o.o.</t>
  </si>
  <si>
    <t>KLEMM SIGURNOST d.o.o.</t>
  </si>
  <si>
    <t>BILIĆ-ERIĆ d.o.o.</t>
  </si>
  <si>
    <t>AKD-ZAŠTITA d.o.o.</t>
  </si>
  <si>
    <t>SOKOL MARIĆ d.o.o.</t>
  </si>
  <si>
    <t>MEDITERAN SECURITY d.o.o.</t>
  </si>
  <si>
    <t>SIGURNOST d.o.o.</t>
  </si>
  <si>
    <t>NOKY SECURITY d.o.o.</t>
  </si>
  <si>
    <t>SALON BANKARSKE OPREME - OZIMEC d.o.o.</t>
  </si>
  <si>
    <t>Za djelatnost: N80 Zaštitne i istražne djelatnosti</t>
  </si>
  <si>
    <t>09253797076</t>
  </si>
  <si>
    <t>2019.</t>
  </si>
  <si>
    <t xml:space="preserve">* Podaci u tablici prikazani su iz godišnjeg financijskog izvještaja iz kolone tekuće godine. </t>
  </si>
  <si>
    <t>Osnovni podaci poslovanja poduzetnika po županijama za 2019. godinu</t>
  </si>
  <si>
    <r>
      <rPr>
        <b/>
        <sz val="10"/>
        <color theme="3" tint="-0.249977111117893"/>
        <rFont val="Arial"/>
        <family val="2"/>
        <charset val="238"/>
      </rPr>
      <t>Tablica 1.</t>
    </r>
    <r>
      <rPr>
        <sz val="10"/>
        <color theme="3" tint="-0.249977111117893"/>
        <rFont val="Arial"/>
        <family val="2"/>
        <charset val="238"/>
      </rPr>
      <t xml:space="preserve">  Osnovni financijski rezultati poslovanja poduzetnika u odjeljku djelatnosti 80 – Zaštitne i istražne djelatnosti u 2019. godini</t>
    </r>
  </si>
  <si>
    <t xml:space="preserve"> (iznosi u tisućama kuna, prosječne plaće u kunama)</t>
  </si>
  <si>
    <t>Pros. mjesečna neto plaća</t>
  </si>
  <si>
    <t>Ukupni rashodi</t>
  </si>
  <si>
    <r>
      <rPr>
        <b/>
        <sz val="10"/>
        <color theme="3" tint="-0.249977111117893"/>
        <rFont val="Arial"/>
        <family val="2"/>
        <charset val="238"/>
      </rPr>
      <t>Tablica 2.</t>
    </r>
    <r>
      <rPr>
        <sz val="10"/>
        <color theme="3" tint="-0.249977111117893"/>
        <rFont val="Arial"/>
        <family val="2"/>
        <charset val="238"/>
      </rPr>
      <t xml:space="preserve">  Top 10 poduzetnika u odjeljku djelatnosti 80 – Zaštitne i istražne djelatnosti, </t>
    </r>
    <r>
      <rPr>
        <u/>
        <sz val="10"/>
        <color theme="3" tint="-0.249977111117893"/>
        <rFont val="Arial"/>
        <family val="2"/>
        <charset val="238"/>
      </rPr>
      <t>rangirani prema ukupnom prihodu</t>
    </r>
    <r>
      <rPr>
        <sz val="10"/>
        <color theme="3" tint="-0.249977111117893"/>
        <rFont val="Arial"/>
        <family val="2"/>
        <charset val="238"/>
      </rPr>
      <t xml:space="preserve"> u 2019. godini </t>
    </r>
  </si>
  <si>
    <t>(iznosi u tisućama kuna)</t>
  </si>
  <si>
    <t>Indeks 2019./2009.</t>
  </si>
  <si>
    <r>
      <t xml:space="preserve">Tablica 3. </t>
    </r>
    <r>
      <rPr>
        <sz val="9"/>
        <color rgb="FF17365D"/>
        <rFont val="Arial"/>
        <family val="2"/>
        <charset val="238"/>
      </rPr>
      <t>Broj poduzetnika i zaposlenih, ukupan prihod, neto dobit/gubitak i prosječna mjesečna plaća u odjeljku djelatnosti 80 – Zaštitne i istražne djelatnosti u 2009. i 2019. godini*</t>
    </r>
  </si>
  <si>
    <t>Ukupnni prihodi</t>
  </si>
  <si>
    <r>
      <t xml:space="preserve">Tablica 4. </t>
    </r>
    <r>
      <rPr>
        <sz val="9"/>
        <color rgb="FF17365D"/>
        <rFont val="Arial"/>
        <family val="2"/>
        <charset val="238"/>
      </rPr>
      <t>Broj poduzetnika i zaposlenih, ukupan prihod, neto dobit/gubitak i prosječna mjesečna plaća u odjeljku djelatnosti 80 – Zaštitne i istražne djelatnosti, u razdoblju od 2009. do 2019.*</t>
    </r>
  </si>
  <si>
    <t>Prihodi po zaposlenom</t>
  </si>
  <si>
    <t>Prihodi po poduzetniku</t>
  </si>
  <si>
    <r>
      <t xml:space="preserve">Grafikon 1. </t>
    </r>
    <r>
      <rPr>
        <sz val="9"/>
        <color theme="3" tint="-0.249977111117893"/>
        <rFont val="Arial"/>
        <family val="2"/>
        <charset val="238"/>
      </rPr>
      <t xml:space="preserve">Neto dobit/gubitak poduzetnika u odjeljku djelatnosti 80 – Zaštitne i istražne djelatnosti, u razdoblju od 2009.-2019. godine*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</si>
</sst>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.0"/>
    <numFmt numFmtId="166" formatCode="0.0%"/>
  </numFmts>
  <fonts count="55" x14ac:knownFonts="1">
    <font>
      <sz val="11"/>
      <color theme="1"/>
      <name val="Calibri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color rgb="FF17365D"/>
      <name val="Arial"/>
      <family val="2"/>
      <charset val="238"/>
    </font>
    <font>
      <b/>
      <sz val="9.5"/>
      <color rgb="FF17365D"/>
      <name val="Arial"/>
      <family val="2"/>
      <charset val="238"/>
    </font>
    <font>
      <b/>
      <sz val="10"/>
      <color theme="3" tint="-0.249977111117893"/>
      <name val="Arial"/>
      <family val="2"/>
      <charset val="238"/>
    </font>
    <font>
      <sz val="10"/>
      <color theme="3" tint="-0.249977111117893"/>
      <name val="Arial"/>
      <family val="2"/>
      <charset val="238"/>
    </font>
    <font>
      <b/>
      <sz val="8"/>
      <color indexed="9"/>
      <name val="Arial"/>
      <family val="2"/>
      <charset val="238"/>
    </font>
    <font>
      <sz val="9"/>
      <color indexed="56"/>
      <name val="Arial"/>
      <family val="2"/>
      <charset val="238"/>
    </font>
    <font>
      <b/>
      <sz val="8"/>
      <color rgb="FFFFFFFF"/>
      <name val="Arial"/>
      <family val="2"/>
      <charset val="238"/>
    </font>
    <font>
      <sz val="10"/>
      <name val="MS Sans Serif"/>
      <family val="2"/>
      <charset val="238"/>
    </font>
    <font>
      <sz val="9"/>
      <color theme="3" tint="-0.249977111117893"/>
      <name val="Arial"/>
      <family val="2"/>
      <charset val="238"/>
    </font>
    <font>
      <sz val="11"/>
      <color theme="1"/>
      <name val="Calibri"/>
      <family val="2"/>
      <scheme val="minor"/>
    </font>
    <font>
      <i/>
      <sz val="8"/>
      <color rgb="FF003366"/>
      <name val="Arial"/>
      <family val="2"/>
      <charset val="238"/>
    </font>
    <font>
      <sz val="10"/>
      <name val="MS Sans Serif"/>
      <family val="2"/>
      <charset val="238"/>
    </font>
    <font>
      <b/>
      <sz val="9"/>
      <color indexed="9"/>
      <name val="Arial"/>
      <family val="2"/>
      <charset val="238"/>
    </font>
    <font>
      <sz val="9"/>
      <color rgb="FFFF0000"/>
      <name val="Arial"/>
      <family val="2"/>
      <charset val="238"/>
    </font>
    <font>
      <u/>
      <sz val="10"/>
      <color theme="3" tint="-0.249977111117893"/>
      <name val="Arial"/>
      <family val="2"/>
      <charset val="238"/>
    </font>
    <font>
      <sz val="9"/>
      <color rgb="FF00325A"/>
      <name val="Arial"/>
      <family val="2"/>
      <charset val="238"/>
    </font>
    <font>
      <b/>
      <sz val="9"/>
      <color theme="3" tint="-0.249977111117893"/>
      <name val="Arial"/>
      <family val="2"/>
      <charset val="238"/>
    </font>
    <font>
      <u/>
      <sz val="11"/>
      <color theme="10"/>
      <name val="Calibri"/>
      <family val="2"/>
      <scheme val="minor"/>
    </font>
    <font>
      <b/>
      <sz val="11"/>
      <color theme="4" tint="-0.499984740745262"/>
      <name val="Arial"/>
      <family val="2"/>
      <charset val="238"/>
    </font>
    <font>
      <sz val="11"/>
      <color theme="4" tint="-0.499984740745262"/>
      <name val="Arial"/>
      <family val="2"/>
      <charset val="238"/>
    </font>
    <font>
      <i/>
      <sz val="9"/>
      <color theme="4" tint="-0.499984740745262"/>
      <name val="Arial"/>
      <family val="2"/>
      <charset val="238"/>
    </font>
    <font>
      <b/>
      <i/>
      <sz val="9"/>
      <color theme="4" tint="-0.499984740745262"/>
      <name val="Arial"/>
      <family val="2"/>
      <charset val="238"/>
    </font>
    <font>
      <sz val="11"/>
      <color theme="1"/>
      <name val="Calibri"/>
      <family val="2"/>
      <charset val="238"/>
    </font>
    <font>
      <sz val="11"/>
      <color theme="3" tint="-0.249977111117893"/>
      <name val="Calibri"/>
      <family val="2"/>
      <charset val="238"/>
    </font>
    <font>
      <b/>
      <sz val="9"/>
      <color theme="3" tint="-0.249977111117893"/>
      <name val="Calibri"/>
      <family val="2"/>
      <charset val="238"/>
    </font>
    <font>
      <sz val="9"/>
      <color theme="3" tint="-0.249977111117893"/>
      <name val="Calibri"/>
      <family val="2"/>
      <charset val="238"/>
    </font>
    <font>
      <b/>
      <sz val="9"/>
      <color theme="0"/>
      <name val="Arial"/>
      <family val="2"/>
      <charset val="238"/>
    </font>
    <font>
      <sz val="8"/>
      <color theme="3" tint="-0.249977111117893"/>
      <name val="Arial"/>
      <family val="2"/>
      <charset val="238"/>
    </font>
    <font>
      <b/>
      <sz val="9"/>
      <color rgb="FF17365D"/>
      <name val="Arial"/>
      <family val="2"/>
      <charset val="238"/>
    </font>
    <font>
      <vertAlign val="superscript"/>
      <sz val="8.5"/>
      <color rgb="FF244061"/>
      <name val="Arial"/>
      <family val="2"/>
      <charset val="238"/>
    </font>
    <font>
      <b/>
      <sz val="8.5"/>
      <color rgb="FFFFFFFF"/>
      <name val="Arial"/>
      <family val="2"/>
      <charset val="238"/>
    </font>
    <font>
      <b/>
      <sz val="8.5"/>
      <color rgb="FF16365C"/>
      <name val="Arial"/>
      <family val="2"/>
      <charset val="238"/>
    </font>
    <font>
      <sz val="9"/>
      <color rgb="FF16365C"/>
      <name val="Arial"/>
      <family val="2"/>
      <charset val="238"/>
    </font>
    <font>
      <i/>
      <sz val="8"/>
      <color rgb="FF17365D"/>
      <name val="Arial"/>
      <family val="2"/>
      <charset val="238"/>
    </font>
    <font>
      <sz val="11"/>
      <color theme="4" tint="-0.499984740745262"/>
      <name val="Calibri"/>
      <family val="2"/>
      <charset val="238"/>
      <scheme val="minor"/>
    </font>
    <font>
      <sz val="9"/>
      <color theme="4" tint="-0.499984740745262"/>
      <name val="Arial"/>
      <family val="2"/>
      <charset val="238"/>
    </font>
    <font>
      <sz val="8"/>
      <color rgb="FF17365D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8"/>
      <color theme="1"/>
      <name val="Arial"/>
      <family val="2"/>
      <charset val="238"/>
    </font>
    <font>
      <b/>
      <sz val="9"/>
      <color rgb="FFFFFFFF"/>
      <name val="Arial"/>
      <family val="2"/>
      <charset val="238"/>
    </font>
    <font>
      <sz val="9"/>
      <color rgb="FF002060"/>
      <name val="Arial"/>
      <family val="2"/>
      <charset val="238"/>
    </font>
    <font>
      <sz val="9"/>
      <color rgb="FF003366"/>
      <name val="Arial"/>
      <family val="2"/>
      <charset val="238"/>
    </font>
    <font>
      <b/>
      <sz val="9"/>
      <color rgb="FF002060"/>
      <name val="Arial"/>
      <family val="2"/>
      <charset val="238"/>
    </font>
    <font>
      <b/>
      <sz val="9"/>
      <color rgb="FF003366"/>
      <name val="Arial"/>
      <family val="2"/>
      <charset val="238"/>
    </font>
    <font>
      <sz val="8"/>
      <color theme="4" tint="-0.499984740745262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244062"/>
        <bgColor indexed="64"/>
      </patternFill>
    </fill>
  </fills>
  <borders count="16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indexed="9"/>
      </left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22"/>
      </right>
      <top/>
      <bottom style="thin">
        <color indexed="64"/>
      </bottom>
      <diagonal/>
    </border>
    <border>
      <left style="thin">
        <color indexed="22"/>
      </left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indexed="22"/>
      </right>
      <top/>
      <bottom style="thin">
        <color indexed="64"/>
      </bottom>
      <diagonal/>
    </border>
    <border>
      <left style="thin">
        <color indexed="22"/>
      </left>
      <right style="thin">
        <color indexed="8"/>
      </right>
      <top/>
      <bottom style="thin">
        <color indexed="64"/>
      </bottom>
      <diagonal/>
    </border>
    <border>
      <left style="thin">
        <color rgb="FF00325A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</borders>
  <cellStyleXfs count="21">
    <xf numFmtId="0" fontId="0" fillId="0" borderId="0"/>
    <xf numFmtId="0" fontId="17" fillId="0" borderId="0"/>
    <xf numFmtId="0" fontId="19" fillId="0" borderId="0"/>
    <xf numFmtId="0" fontId="9" fillId="0" borderId="0"/>
    <xf numFmtId="0" fontId="21" fillId="0" borderId="0"/>
    <xf numFmtId="0" fontId="9" fillId="0" borderId="0"/>
    <xf numFmtId="0" fontId="27" fillId="0" borderId="0" applyNumberFormat="0" applyFill="0" applyBorder="0" applyAlignment="0" applyProtection="0"/>
    <xf numFmtId="0" fontId="21" fillId="0" borderId="0"/>
    <xf numFmtId="0" fontId="8" fillId="0" borderId="0"/>
    <xf numFmtId="0" fontId="32" fillId="0" borderId="0"/>
    <xf numFmtId="0" fontId="17" fillId="0" borderId="0"/>
    <xf numFmtId="0" fontId="7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1" fillId="0" borderId="0"/>
  </cellStyleXfs>
  <cellXfs count="117">
    <xf numFmtId="0" fontId="0" fillId="0" borderId="0" xfId="0"/>
    <xf numFmtId="0" fontId="13" fillId="0" borderId="0" xfId="2" applyFont="1" applyAlignment="1"/>
    <xf numFmtId="0" fontId="19" fillId="0" borderId="0" xfId="2"/>
    <xf numFmtId="0" fontId="20" fillId="0" borderId="0" xfId="2" applyFont="1" applyAlignment="1">
      <alignment vertical="center"/>
    </xf>
    <xf numFmtId="165" fontId="19" fillId="0" borderId="0" xfId="2" applyNumberFormat="1"/>
    <xf numFmtId="0" fontId="25" fillId="2" borderId="1" xfId="2" applyFont="1" applyFill="1" applyBorder="1" applyAlignment="1">
      <alignment horizontal="center" vertical="center" wrapText="1"/>
    </xf>
    <xf numFmtId="0" fontId="10" fillId="2" borderId="1" xfId="2" applyFont="1" applyFill="1" applyBorder="1" applyAlignment="1">
      <alignment horizontal="center" vertical="center"/>
    </xf>
    <xf numFmtId="0" fontId="10" fillId="2" borderId="1" xfId="2" applyFont="1" applyFill="1" applyBorder="1" applyAlignment="1">
      <alignment horizontal="left" vertical="center"/>
    </xf>
    <xf numFmtId="0" fontId="10" fillId="2" borderId="1" xfId="2" applyFont="1" applyFill="1" applyBorder="1" applyAlignment="1">
      <alignment horizontal="center" vertical="center" wrapText="1"/>
    </xf>
    <xf numFmtId="3" fontId="10" fillId="2" borderId="1" xfId="2" applyNumberFormat="1" applyFont="1" applyFill="1" applyBorder="1" applyAlignment="1">
      <alignment horizontal="right" vertical="center" wrapText="1"/>
    </xf>
    <xf numFmtId="0" fontId="10" fillId="2" borderId="1" xfId="2" applyFont="1" applyFill="1" applyBorder="1" applyAlignment="1">
      <alignment horizontal="left" vertical="center" wrapText="1"/>
    </xf>
    <xf numFmtId="3" fontId="26" fillId="5" borderId="1" xfId="2" applyNumberFormat="1" applyFont="1" applyFill="1" applyBorder="1" applyAlignment="1">
      <alignment horizontal="right" vertical="center" wrapText="1"/>
    </xf>
    <xf numFmtId="3" fontId="26" fillId="6" borderId="1" xfId="2" applyNumberFormat="1" applyFont="1" applyFill="1" applyBorder="1" applyAlignment="1">
      <alignment horizontal="right" vertical="center" wrapText="1"/>
    </xf>
    <xf numFmtId="166" fontId="26" fillId="7" borderId="1" xfId="2" applyNumberFormat="1" applyFont="1" applyFill="1" applyBorder="1" applyAlignment="1">
      <alignment horizontal="right" vertical="center" wrapText="1"/>
    </xf>
    <xf numFmtId="0" fontId="28" fillId="0" borderId="0" xfId="2" applyFont="1" applyAlignment="1"/>
    <xf numFmtId="0" fontId="29" fillId="0" borderId="0" xfId="2" applyFont="1"/>
    <xf numFmtId="0" fontId="30" fillId="0" borderId="0" xfId="2" applyFont="1" applyAlignment="1"/>
    <xf numFmtId="0" fontId="30" fillId="0" borderId="0" xfId="2" applyFont="1"/>
    <xf numFmtId="0" fontId="31" fillId="0" borderId="0" xfId="2" applyFont="1" applyAlignment="1"/>
    <xf numFmtId="0" fontId="31" fillId="0" borderId="0" xfId="2" applyFont="1"/>
    <xf numFmtId="0" fontId="22" fillId="3" borderId="4" xfId="2" applyFont="1" applyFill="1" applyBorder="1" applyAlignment="1">
      <alignment horizontal="center" vertical="center" wrapText="1"/>
    </xf>
    <xf numFmtId="0" fontId="22" fillId="3" borderId="5" xfId="2" applyFont="1" applyFill="1" applyBorder="1" applyAlignment="1">
      <alignment horizontal="center" vertical="center" wrapText="1"/>
    </xf>
    <xf numFmtId="0" fontId="14" fillId="3" borderId="4" xfId="2" applyFont="1" applyFill="1" applyBorder="1" applyAlignment="1">
      <alignment horizontal="center" vertical="center" wrapText="1"/>
    </xf>
    <xf numFmtId="0" fontId="14" fillId="3" borderId="1" xfId="2" applyFont="1" applyFill="1" applyBorder="1" applyAlignment="1">
      <alignment horizontal="center" vertical="center" wrapText="1"/>
    </xf>
    <xf numFmtId="0" fontId="14" fillId="3" borderId="6" xfId="2" applyFont="1" applyFill="1" applyBorder="1" applyAlignment="1">
      <alignment horizontal="center" vertical="center" wrapText="1"/>
    </xf>
    <xf numFmtId="3" fontId="15" fillId="0" borderId="7" xfId="2" applyNumberFormat="1" applyFont="1" applyBorder="1" applyAlignment="1">
      <alignment vertical="center" wrapText="1"/>
    </xf>
    <xf numFmtId="3" fontId="15" fillId="4" borderId="8" xfId="2" applyNumberFormat="1" applyFont="1" applyFill="1" applyBorder="1" applyAlignment="1">
      <alignment horizontal="right" vertical="center" wrapText="1"/>
    </xf>
    <xf numFmtId="3" fontId="15" fillId="4" borderId="1" xfId="2" applyNumberFormat="1" applyFont="1" applyFill="1" applyBorder="1" applyAlignment="1">
      <alignment horizontal="right" vertical="center" wrapText="1"/>
    </xf>
    <xf numFmtId="3" fontId="15" fillId="4" borderId="2" xfId="2" applyNumberFormat="1" applyFont="1" applyFill="1" applyBorder="1" applyAlignment="1">
      <alignment horizontal="right" vertical="center" wrapText="1"/>
    </xf>
    <xf numFmtId="3" fontId="15" fillId="0" borderId="7" xfId="2" applyNumberFormat="1" applyFont="1" applyBorder="1" applyAlignment="1">
      <alignment horizontal="right" vertical="center" wrapText="1"/>
    </xf>
    <xf numFmtId="164" fontId="15" fillId="0" borderId="7" xfId="2" applyNumberFormat="1" applyFont="1" applyBorder="1" applyAlignment="1">
      <alignment horizontal="right" vertical="center" wrapText="1"/>
    </xf>
    <xf numFmtId="164" fontId="15" fillId="4" borderId="2" xfId="2" applyNumberFormat="1" applyFont="1" applyFill="1" applyBorder="1" applyAlignment="1">
      <alignment horizontal="right" vertical="center" wrapText="1"/>
    </xf>
    <xf numFmtId="3" fontId="23" fillId="4" borderId="1" xfId="2" applyNumberFormat="1" applyFont="1" applyFill="1" applyBorder="1" applyAlignment="1">
      <alignment horizontal="right" vertical="center" wrapText="1"/>
    </xf>
    <xf numFmtId="164" fontId="15" fillId="4" borderId="1" xfId="2" applyNumberFormat="1" applyFont="1" applyFill="1" applyBorder="1" applyAlignment="1">
      <alignment horizontal="right" vertical="center" wrapText="1"/>
    </xf>
    <xf numFmtId="3" fontId="22" fillId="3" borderId="9" xfId="2" applyNumberFormat="1" applyFont="1" applyFill="1" applyBorder="1" applyAlignment="1">
      <alignment vertical="center" wrapText="1"/>
    </xf>
    <xf numFmtId="3" fontId="22" fillId="3" borderId="10" xfId="2" applyNumberFormat="1" applyFont="1" applyFill="1" applyBorder="1" applyAlignment="1">
      <alignment vertical="center" wrapText="1"/>
    </xf>
    <xf numFmtId="3" fontId="22" fillId="3" borderId="11" xfId="2" applyNumberFormat="1" applyFont="1" applyFill="1" applyBorder="1" applyAlignment="1">
      <alignment horizontal="right" vertical="center" wrapText="1"/>
    </xf>
    <xf numFmtId="164" fontId="22" fillId="3" borderId="11" xfId="2" applyNumberFormat="1" applyFont="1" applyFill="1" applyBorder="1" applyAlignment="1">
      <alignment horizontal="right" vertical="center" wrapText="1"/>
    </xf>
    <xf numFmtId="3" fontId="22" fillId="3" borderId="1" xfId="2" applyNumberFormat="1" applyFont="1" applyFill="1" applyBorder="1" applyAlignment="1">
      <alignment horizontal="right" vertical="center" wrapText="1"/>
    </xf>
    <xf numFmtId="164" fontId="22" fillId="3" borderId="1" xfId="2" applyNumberFormat="1" applyFont="1" applyFill="1" applyBorder="1" applyAlignment="1">
      <alignment horizontal="right" vertical="center" wrapText="1"/>
    </xf>
    <xf numFmtId="3" fontId="22" fillId="3" borderId="12" xfId="2" applyNumberFormat="1" applyFont="1" applyFill="1" applyBorder="1" applyAlignment="1">
      <alignment horizontal="right" vertical="center" wrapText="1"/>
    </xf>
    <xf numFmtId="3" fontId="22" fillId="3" borderId="10" xfId="2" applyNumberFormat="1" applyFont="1" applyFill="1" applyBorder="1" applyAlignment="1">
      <alignment horizontal="right" vertical="center" wrapText="1"/>
    </xf>
    <xf numFmtId="164" fontId="22" fillId="3" borderId="13" xfId="2" applyNumberFormat="1" applyFont="1" applyFill="1" applyBorder="1" applyAlignment="1">
      <alignment horizontal="right" vertical="center" wrapText="1"/>
    </xf>
    <xf numFmtId="0" fontId="11" fillId="0" borderId="0" xfId="0" applyFont="1" applyAlignment="1">
      <alignment horizontal="left" vertical="center"/>
    </xf>
    <xf numFmtId="3" fontId="15" fillId="0" borderId="7" xfId="2" applyNumberFormat="1" applyFont="1" applyBorder="1" applyAlignment="1">
      <alignment horizontal="center" vertical="center" wrapText="1"/>
    </xf>
    <xf numFmtId="0" fontId="33" fillId="0" borderId="0" xfId="9" applyFont="1" applyAlignment="1">
      <alignment horizontal="left" vertical="top" wrapText="1"/>
    </xf>
    <xf numFmtId="0" fontId="33" fillId="0" borderId="0" xfId="9" applyFont="1"/>
    <xf numFmtId="0" fontId="33" fillId="0" borderId="0" xfId="9" applyFont="1" applyAlignment="1"/>
    <xf numFmtId="0" fontId="35" fillId="0" borderId="0" xfId="9" applyFont="1"/>
    <xf numFmtId="0" fontId="38" fillId="0" borderId="0" xfId="9" applyFont="1" applyAlignment="1">
      <alignment horizontal="left" vertical="center" indent="8"/>
    </xf>
    <xf numFmtId="0" fontId="36" fillId="3" borderId="4" xfId="9" applyFont="1" applyFill="1" applyBorder="1" applyAlignment="1">
      <alignment horizontal="center" vertical="center" wrapText="1"/>
    </xf>
    <xf numFmtId="0" fontId="39" fillId="0" borderId="0" xfId="0" applyFont="1" applyAlignment="1">
      <alignment vertical="center"/>
    </xf>
    <xf numFmtId="165" fontId="33" fillId="0" borderId="0" xfId="9" applyNumberFormat="1" applyFont="1"/>
    <xf numFmtId="0" fontId="6" fillId="0" borderId="0" xfId="12"/>
    <xf numFmtId="0" fontId="38" fillId="0" borderId="0" xfId="12" applyFont="1"/>
    <xf numFmtId="0" fontId="41" fillId="2" borderId="1" xfId="12" applyFont="1" applyFill="1" applyBorder="1" applyAlignment="1">
      <alignment horizontal="center" vertical="center"/>
    </xf>
    <xf numFmtId="0" fontId="42" fillId="2" borderId="1" xfId="12" applyFont="1" applyFill="1" applyBorder="1" applyAlignment="1">
      <alignment horizontal="center" vertical="center"/>
    </xf>
    <xf numFmtId="3" fontId="42" fillId="2" borderId="1" xfId="12" applyNumberFormat="1" applyFont="1" applyFill="1" applyBorder="1" applyAlignment="1">
      <alignment horizontal="center" vertical="center"/>
    </xf>
    <xf numFmtId="3" fontId="42" fillId="2" borderId="1" xfId="12" applyNumberFormat="1" applyFont="1" applyFill="1" applyBorder="1" applyAlignment="1">
      <alignment horizontal="right" vertical="center"/>
    </xf>
    <xf numFmtId="3" fontId="23" fillId="2" borderId="1" xfId="12" applyNumberFormat="1" applyFont="1" applyFill="1" applyBorder="1" applyAlignment="1">
      <alignment horizontal="right" vertical="center"/>
    </xf>
    <xf numFmtId="0" fontId="43" fillId="0" borderId="0" xfId="12" applyFont="1" applyAlignment="1">
      <alignment vertical="center"/>
    </xf>
    <xf numFmtId="0" fontId="40" fillId="3" borderId="1" xfId="12" applyFont="1" applyFill="1" applyBorder="1" applyAlignment="1">
      <alignment horizontal="center" vertical="center" wrapText="1"/>
    </xf>
    <xf numFmtId="0" fontId="26" fillId="4" borderId="1" xfId="9" applyFont="1" applyFill="1" applyBorder="1" applyAlignment="1">
      <alignment horizontal="left" vertical="center" wrapText="1"/>
    </xf>
    <xf numFmtId="0" fontId="44" fillId="0" borderId="0" xfId="16" applyFont="1"/>
    <xf numFmtId="0" fontId="45" fillId="0" borderId="0" xfId="16" applyFont="1"/>
    <xf numFmtId="0" fontId="4" fillId="0" borderId="0" xfId="16"/>
    <xf numFmtId="0" fontId="4" fillId="0" borderId="0" xfId="16" applyFill="1"/>
    <xf numFmtId="165" fontId="4" fillId="0" borderId="0" xfId="16" applyNumberFormat="1"/>
    <xf numFmtId="0" fontId="46" fillId="0" borderId="0" xfId="12" applyFont="1" applyAlignment="1">
      <alignment vertical="center"/>
    </xf>
    <xf numFmtId="0" fontId="16" fillId="8" borderId="1" xfId="2" applyFont="1" applyFill="1" applyBorder="1" applyAlignment="1">
      <alignment horizontal="center" vertical="center" wrapText="1"/>
    </xf>
    <xf numFmtId="164" fontId="4" fillId="0" borderId="0" xfId="16" applyNumberFormat="1"/>
    <xf numFmtId="165" fontId="6" fillId="0" borderId="0" xfId="12" applyNumberFormat="1"/>
    <xf numFmtId="1" fontId="6" fillId="0" borderId="0" xfId="12" applyNumberFormat="1"/>
    <xf numFmtId="0" fontId="10" fillId="2" borderId="1" xfId="2" quotePrefix="1" applyFont="1" applyFill="1" applyBorder="1" applyAlignment="1">
      <alignment horizontal="center" vertical="center"/>
    </xf>
    <xf numFmtId="3" fontId="47" fillId="3" borderId="11" xfId="2" applyNumberFormat="1" applyFont="1" applyFill="1" applyBorder="1" applyAlignment="1">
      <alignment horizontal="right" vertical="center" wrapText="1"/>
    </xf>
    <xf numFmtId="164" fontId="42" fillId="2" borderId="1" xfId="12" applyNumberFormat="1" applyFont="1" applyFill="1" applyBorder="1" applyAlignment="1">
      <alignment horizontal="right" vertical="center"/>
    </xf>
    <xf numFmtId="164" fontId="42" fillId="2" borderId="1" xfId="12" applyNumberFormat="1" applyFont="1" applyFill="1" applyBorder="1" applyAlignment="1">
      <alignment horizontal="center" vertical="center"/>
    </xf>
    <xf numFmtId="0" fontId="41" fillId="9" borderId="1" xfId="12" applyFont="1" applyFill="1" applyBorder="1" applyAlignment="1">
      <alignment horizontal="center" vertical="center"/>
    </xf>
    <xf numFmtId="0" fontId="41" fillId="9" borderId="1" xfId="12" applyFont="1" applyFill="1" applyBorder="1" applyAlignment="1">
      <alignment horizontal="center" vertical="center" wrapText="1"/>
    </xf>
    <xf numFmtId="3" fontId="6" fillId="0" borderId="0" xfId="12" applyNumberFormat="1"/>
    <xf numFmtId="0" fontId="13" fillId="0" borderId="0" xfId="9" applyFont="1" applyBorder="1" applyAlignment="1">
      <alignment horizontal="right"/>
    </xf>
    <xf numFmtId="0" fontId="32" fillId="0" borderId="0" xfId="9" applyAlignment="1">
      <alignment horizontal="right"/>
    </xf>
    <xf numFmtId="0" fontId="48" fillId="0" borderId="0" xfId="16" applyFont="1" applyAlignment="1">
      <alignment vertical="center"/>
    </xf>
    <xf numFmtId="0" fontId="49" fillId="8" borderId="1" xfId="16" applyFont="1" applyFill="1" applyBorder="1" applyAlignment="1">
      <alignment horizontal="center" vertical="center"/>
    </xf>
    <xf numFmtId="0" fontId="49" fillId="8" borderId="1" xfId="16" applyFont="1" applyFill="1" applyBorder="1" applyAlignment="1">
      <alignment horizontal="center" vertical="center" wrapText="1"/>
    </xf>
    <xf numFmtId="0" fontId="50" fillId="4" borderId="1" xfId="16" applyFont="1" applyFill="1" applyBorder="1" applyAlignment="1">
      <alignment vertical="center" wrapText="1"/>
    </xf>
    <xf numFmtId="0" fontId="51" fillId="4" borderId="1" xfId="16" applyFont="1" applyFill="1" applyBorder="1" applyAlignment="1">
      <alignment horizontal="right" vertical="center"/>
    </xf>
    <xf numFmtId="3" fontId="51" fillId="4" borderId="1" xfId="16" applyNumberFormat="1" applyFont="1" applyFill="1" applyBorder="1" applyAlignment="1">
      <alignment horizontal="right" vertical="center"/>
    </xf>
    <xf numFmtId="0" fontId="52" fillId="5" borderId="1" xfId="16" applyFont="1" applyFill="1" applyBorder="1" applyAlignment="1">
      <alignment vertical="center" wrapText="1"/>
    </xf>
    <xf numFmtId="0" fontId="53" fillId="5" borderId="1" xfId="16" applyFont="1" applyFill="1" applyBorder="1" applyAlignment="1">
      <alignment horizontal="right" vertical="center"/>
    </xf>
    <xf numFmtId="3" fontId="53" fillId="5" borderId="1" xfId="16" applyNumberFormat="1" applyFont="1" applyFill="1" applyBorder="1" applyAlignment="1">
      <alignment horizontal="right" vertical="center"/>
    </xf>
    <xf numFmtId="0" fontId="51" fillId="4" borderId="11" xfId="16" applyFont="1" applyFill="1" applyBorder="1" applyAlignment="1">
      <alignment horizontal="right" vertical="center"/>
    </xf>
    <xf numFmtId="3" fontId="51" fillId="4" borderId="11" xfId="16" applyNumberFormat="1" applyFont="1" applyFill="1" applyBorder="1" applyAlignment="1">
      <alignment horizontal="right" vertical="center"/>
    </xf>
    <xf numFmtId="0" fontId="49" fillId="10" borderId="1" xfId="0" applyFont="1" applyFill="1" applyBorder="1" applyAlignment="1">
      <alignment horizontal="center" vertical="center" wrapText="1"/>
    </xf>
    <xf numFmtId="0" fontId="48" fillId="0" borderId="0" xfId="2" applyFont="1" applyAlignment="1">
      <alignment vertical="center"/>
    </xf>
    <xf numFmtId="0" fontId="54" fillId="0" borderId="0" xfId="12" applyFont="1" applyAlignment="1">
      <alignment vertical="center"/>
    </xf>
    <xf numFmtId="165" fontId="15" fillId="4" borderId="1" xfId="2" applyNumberFormat="1" applyFont="1" applyFill="1" applyBorder="1" applyAlignment="1">
      <alignment horizontal="right" vertical="center" wrapText="1"/>
    </xf>
    <xf numFmtId="0" fontId="26" fillId="5" borderId="2" xfId="2" applyFont="1" applyFill="1" applyBorder="1" applyAlignment="1">
      <alignment horizontal="left" vertical="center" wrapText="1"/>
    </xf>
    <xf numFmtId="0" fontId="26" fillId="5" borderId="3" xfId="2" applyFont="1" applyFill="1" applyBorder="1" applyAlignment="1">
      <alignment horizontal="left" vertical="center" wrapText="1"/>
    </xf>
    <xf numFmtId="0" fontId="26" fillId="6" borderId="2" xfId="2" applyFont="1" applyFill="1" applyBorder="1" applyAlignment="1">
      <alignment horizontal="left" vertical="center" wrapText="1"/>
    </xf>
    <xf numFmtId="0" fontId="26" fillId="6" borderId="3" xfId="2" applyFont="1" applyFill="1" applyBorder="1" applyAlignment="1">
      <alignment horizontal="left" vertical="center" wrapText="1"/>
    </xf>
    <xf numFmtId="0" fontId="26" fillId="6" borderId="8" xfId="2" applyFont="1" applyFill="1" applyBorder="1" applyAlignment="1">
      <alignment horizontal="left" vertical="center" wrapText="1"/>
    </xf>
    <xf numFmtId="0" fontId="26" fillId="7" borderId="2" xfId="2" applyFont="1" applyFill="1" applyBorder="1" applyAlignment="1">
      <alignment horizontal="left" vertical="center" wrapText="1"/>
    </xf>
    <xf numFmtId="0" fontId="26" fillId="7" borderId="3" xfId="2" applyFont="1" applyFill="1" applyBorder="1" applyAlignment="1">
      <alignment horizontal="left" vertical="center" wrapText="1"/>
    </xf>
    <xf numFmtId="0" fontId="26" fillId="7" borderId="8" xfId="2" applyFont="1" applyFill="1" applyBorder="1" applyAlignment="1">
      <alignment horizontal="left" vertical="center" wrapText="1"/>
    </xf>
    <xf numFmtId="0" fontId="12" fillId="0" borderId="0" xfId="9" applyFont="1" applyAlignment="1">
      <alignment horizontal="right" vertical="top" wrapText="1"/>
    </xf>
    <xf numFmtId="0" fontId="33" fillId="0" borderId="0" xfId="9" applyFont="1" applyAlignment="1"/>
    <xf numFmtId="0" fontId="26" fillId="0" borderId="0" xfId="9" applyFont="1" applyAlignment="1">
      <alignment horizontal="left" vertical="center" wrapText="1"/>
    </xf>
    <xf numFmtId="0" fontId="34" fillId="0" borderId="0" xfId="9" applyFont="1" applyAlignment="1">
      <alignment horizontal="left" vertical="center" wrapText="1"/>
    </xf>
    <xf numFmtId="0" fontId="32" fillId="0" borderId="0" xfId="9" applyAlignment="1">
      <alignment horizontal="left" vertical="center" wrapText="1"/>
    </xf>
    <xf numFmtId="0" fontId="37" fillId="0" borderId="0" xfId="9" applyFont="1" applyBorder="1" applyAlignment="1">
      <alignment horizontal="left"/>
    </xf>
    <xf numFmtId="0" fontId="33" fillId="0" borderId="0" xfId="9" applyFont="1" applyAlignment="1">
      <alignment horizontal="left"/>
    </xf>
    <xf numFmtId="0" fontId="37" fillId="0" borderId="14" xfId="9" applyFont="1" applyBorder="1" applyAlignment="1">
      <alignment horizontal="right"/>
    </xf>
    <xf numFmtId="0" fontId="0" fillId="0" borderId="15" xfId="0" applyBorder="1" applyAlignment="1">
      <alignment horizontal="right"/>
    </xf>
    <xf numFmtId="0" fontId="22" fillId="3" borderId="1" xfId="2" applyFont="1" applyFill="1" applyBorder="1" applyAlignment="1">
      <alignment horizontal="center" vertical="center" wrapText="1"/>
    </xf>
    <xf numFmtId="0" fontId="22" fillId="3" borderId="2" xfId="2" applyFont="1" applyFill="1" applyBorder="1" applyAlignment="1">
      <alignment horizontal="center" vertical="center" wrapText="1"/>
    </xf>
    <xf numFmtId="3" fontId="19" fillId="0" borderId="0" xfId="2" applyNumberFormat="1"/>
  </cellXfs>
  <cellStyles count="21">
    <cellStyle name="Hiperveza 2" xfId="6"/>
    <cellStyle name="Normal 2" xfId="4"/>
    <cellStyle name="Normal 3" xfId="3"/>
    <cellStyle name="Normalno" xfId="0" builtinId="0"/>
    <cellStyle name="Normalno 10" xfId="12"/>
    <cellStyle name="Normalno 11" xfId="14"/>
    <cellStyle name="Normalno 12" xfId="16"/>
    <cellStyle name="Normalno 13" xfId="17"/>
    <cellStyle name="Normalno 14" xfId="18"/>
    <cellStyle name="Normalno 2" xfId="1"/>
    <cellStyle name="Normalno 2 3" xfId="13"/>
    <cellStyle name="Normalno 2 3 2" xfId="15"/>
    <cellStyle name="Normalno 3" xfId="2"/>
    <cellStyle name="Normalno 3 2" xfId="19"/>
    <cellStyle name="Normalno 3 3" xfId="20"/>
    <cellStyle name="Normalno 4" xfId="5"/>
    <cellStyle name="Normalno 5" xfId="7"/>
    <cellStyle name="Normalno 6" xfId="8"/>
    <cellStyle name="Normalno 7" xfId="9"/>
    <cellStyle name="Normalno 8" xfId="10"/>
    <cellStyle name="Normalno 9" xfId="11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6038172615259084E-2"/>
          <c:y val="6.2810148731408569E-2"/>
          <c:w val="0.92761099880257469"/>
          <c:h val="0.90238202516388222"/>
        </c:manualLayout>
      </c:layout>
      <c:lineChart>
        <c:grouping val="standard"/>
        <c:varyColors val="0"/>
        <c:ser>
          <c:idx val="0"/>
          <c:order val="0"/>
          <c:tx>
            <c:strRef>
              <c:f>'Grafikon 1'!$A$6</c:f>
              <c:strCache>
                <c:ptCount val="1"/>
                <c:pt idx="0">
                  <c:v>Dobit razdoblja (+) ili gubitak razdoblja (-) </c:v>
                </c:pt>
              </c:strCache>
            </c:strRef>
          </c:tx>
          <c:marker>
            <c:symbol val="diamond"/>
            <c:size val="9"/>
            <c:spPr>
              <a:solidFill>
                <a:schemeClr val="accent1">
                  <a:lumMod val="75000"/>
                </a:schemeClr>
              </a:solidFill>
            </c:spPr>
          </c:marker>
          <c:dPt>
            <c:idx val="0"/>
            <c:bubble3D val="0"/>
          </c:dPt>
          <c:dPt>
            <c:idx val="2"/>
            <c:bubble3D val="0"/>
          </c:dPt>
          <c:dPt>
            <c:idx val="3"/>
            <c:bubble3D val="0"/>
          </c:dPt>
          <c:dPt>
            <c:idx val="4"/>
            <c:bubble3D val="0"/>
          </c:dPt>
          <c:dPt>
            <c:idx val="5"/>
            <c:bubble3D val="0"/>
          </c:dPt>
          <c:dPt>
            <c:idx val="9"/>
            <c:marker>
              <c:spPr>
                <a:solidFill>
                  <a:srgbClr val="FF0000"/>
                </a:solidFill>
              </c:spPr>
            </c:marker>
            <c:bubble3D val="0"/>
          </c:dPt>
          <c:dLbls>
            <c:dLbl>
              <c:idx val="0"/>
              <c:layout>
                <c:manualLayout>
                  <c:x val="-2.3782977521106807E-2"/>
                  <c:y val="5.33333333333333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3.1215157996452685E-2"/>
                  <c:y val="-5.77781277340332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2.6755849711245158E-2"/>
                  <c:y val="6.22222222222222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2.8242285806314334E-2"/>
                  <c:y val="-6.22222222222222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2.2296541426037632E-2"/>
                  <c:y val="-6.22222222222222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1.3377924855622579E-2"/>
                  <c:y val="0.0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2.9728721901383509E-3"/>
                  <c:y val="1.77777777777777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2.2296541426037632E-2"/>
                  <c:y val="-5.77777777777777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8.9186165704150527E-3"/>
                  <c:y val="-0.0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spPr/>
              <c:txPr>
                <a:bodyPr/>
                <a:lstStyle/>
                <a:p>
                  <a:pPr>
                    <a:defRPr sz="800">
                      <a:solidFill>
                        <a:srgbClr val="FF0000"/>
                      </a:solidFill>
                      <a:latin typeface="Arial" panose="020B0604020202020204" pitchFamily="34" charset="0"/>
                      <a:cs typeface="Arial" panose="020B0604020202020204" pitchFamily="34" charset="0"/>
                    </a:defRPr>
                  </a:pPr>
                  <a:endParaRPr lang="sr-Latn-R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4.4593082852075153E-2"/>
                  <c:y val="8.8888888888888889E-3"/>
                </c:manualLayout>
              </c:layout>
              <c:spPr/>
              <c:txPr>
                <a:bodyPr/>
                <a:lstStyle/>
                <a:p>
                  <a:pPr algn="ctr" rtl="0">
                    <a:defRPr lang="en-US" sz="800" b="0" i="0" u="none" strike="noStrike" kern="1200" baseline="0">
                      <a:solidFill>
                        <a:srgbClr val="1F497D">
                          <a:lumMod val="50000"/>
                        </a:srgbClr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sr-Latn-R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800">
                    <a:solidFill>
                      <a:schemeClr val="tx2">
                        <a:lumMod val="50000"/>
                      </a:schemeClr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'Grafikon 1'!$B$5:$L$5</c:f>
              <c:strCache>
                <c:ptCount val="11"/>
                <c:pt idx="0">
                  <c:v>2009.</c:v>
                </c:pt>
                <c:pt idx="1">
                  <c:v>2010.</c:v>
                </c:pt>
                <c:pt idx="2">
                  <c:v>2011.</c:v>
                </c:pt>
                <c:pt idx="3">
                  <c:v>2012.</c:v>
                </c:pt>
                <c:pt idx="4">
                  <c:v>2013.</c:v>
                </c:pt>
                <c:pt idx="5">
                  <c:v>2014.</c:v>
                </c:pt>
                <c:pt idx="6">
                  <c:v>2015.</c:v>
                </c:pt>
                <c:pt idx="7">
                  <c:v>2016.</c:v>
                </c:pt>
                <c:pt idx="8">
                  <c:v>2017.</c:v>
                </c:pt>
                <c:pt idx="9">
                  <c:v>2018.</c:v>
                </c:pt>
                <c:pt idx="10">
                  <c:v>2019.</c:v>
                </c:pt>
              </c:strCache>
            </c:strRef>
          </c:cat>
          <c:val>
            <c:numRef>
              <c:f>'Grafikon 1'!$B$6:$L$6</c:f>
              <c:numCache>
                <c:formatCode>#,##0</c:formatCode>
                <c:ptCount val="11"/>
                <c:pt idx="0">
                  <c:v>51088.856</c:v>
                </c:pt>
                <c:pt idx="1">
                  <c:v>42043.525000000001</c:v>
                </c:pt>
                <c:pt idx="2">
                  <c:v>59238.783000000003</c:v>
                </c:pt>
                <c:pt idx="3">
                  <c:v>78285.762000000002</c:v>
                </c:pt>
                <c:pt idx="4">
                  <c:v>47501.120000000003</c:v>
                </c:pt>
                <c:pt idx="5">
                  <c:v>45237.495000000003</c:v>
                </c:pt>
                <c:pt idx="6">
                  <c:v>56920.487999999998</c:v>
                </c:pt>
                <c:pt idx="7">
                  <c:v>80686.790999999997</c:v>
                </c:pt>
                <c:pt idx="8">
                  <c:v>74148.637000000002</c:v>
                </c:pt>
                <c:pt idx="9">
                  <c:v>-28386.614000000001</c:v>
                </c:pt>
                <c:pt idx="10">
                  <c:v>167182.19899999999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8298496"/>
        <c:axId val="299590208"/>
      </c:lineChart>
      <c:catAx>
        <c:axId val="168298496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800" b="0">
                <a:solidFill>
                  <a:schemeClr val="tx2">
                    <a:lumMod val="50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r-Latn-RS"/>
          </a:p>
        </c:txPr>
        <c:crossAx val="299590208"/>
        <c:crosses val="autoZero"/>
        <c:auto val="1"/>
        <c:lblAlgn val="ctr"/>
        <c:lblOffset val="100"/>
        <c:noMultiLvlLbl val="0"/>
      </c:catAx>
      <c:valAx>
        <c:axId val="299590208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800" b="1">
                <a:solidFill>
                  <a:schemeClr val="accent1">
                    <a:lumMod val="50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r-Latn-RS"/>
          </a:p>
        </c:txPr>
        <c:crossAx val="168298496"/>
        <c:crosses val="autoZero"/>
        <c:crossBetween val="between"/>
      </c:valAx>
      <c:spPr>
        <a:pattFill prst="pct50">
          <a:fgClr>
            <a:schemeClr val="accent1">
              <a:lumMod val="20000"/>
              <a:lumOff val="80000"/>
            </a:schemeClr>
          </a:fgClr>
          <a:bgClr>
            <a:schemeClr val="bg1"/>
          </a:bgClr>
        </a:pattFill>
      </c:spPr>
    </c:plotArea>
    <c:plotVisOnly val="1"/>
    <c:dispBlanksAs val="gap"/>
    <c:showDLblsOverMax val="0"/>
  </c:chart>
  <c:spPr>
    <a:pattFill prst="pct50">
      <a:fgClr>
        <a:schemeClr val="accent1">
          <a:lumMod val="20000"/>
          <a:lumOff val="80000"/>
        </a:schemeClr>
      </a:fgClr>
      <a:bgClr>
        <a:schemeClr val="bg1"/>
      </a:bgClr>
    </a:pattFill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85725</xdr:rowOff>
    </xdr:from>
    <xdr:to>
      <xdr:col>0</xdr:col>
      <xdr:colOff>1181100</xdr:colOff>
      <xdr:row>1</xdr:row>
      <xdr:rowOff>114300</xdr:rowOff>
    </xdr:to>
    <xdr:pic>
      <xdr:nvPicPr>
        <xdr:cNvPr id="2" name="Slika 1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85725"/>
          <a:ext cx="10858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0</xdr:row>
      <xdr:rowOff>142875</xdr:rowOff>
    </xdr:from>
    <xdr:to>
      <xdr:col>2</xdr:col>
      <xdr:colOff>19050</xdr:colOff>
      <xdr:row>2</xdr:row>
      <xdr:rowOff>28574</xdr:rowOff>
    </xdr:to>
    <xdr:pic>
      <xdr:nvPicPr>
        <xdr:cNvPr id="2" name="Slika 1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142875"/>
          <a:ext cx="1209675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95251</xdr:colOff>
      <xdr:row>0</xdr:row>
      <xdr:rowOff>76200</xdr:rowOff>
    </xdr:from>
    <xdr:to>
      <xdr:col>1</xdr:col>
      <xdr:colOff>162686</xdr:colOff>
      <xdr:row>1</xdr:row>
      <xdr:rowOff>101700</xdr:rowOff>
    </xdr:to>
    <xdr:pic>
      <xdr:nvPicPr>
        <xdr:cNvPr id="2" name="Slika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1" y="76200"/>
          <a:ext cx="1153285" cy="216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76201</xdr:colOff>
      <xdr:row>0</xdr:row>
      <xdr:rowOff>95250</xdr:rowOff>
    </xdr:from>
    <xdr:to>
      <xdr:col>1</xdr:col>
      <xdr:colOff>562736</xdr:colOff>
      <xdr:row>1</xdr:row>
      <xdr:rowOff>120750</xdr:rowOff>
    </xdr:to>
    <xdr:pic>
      <xdr:nvPicPr>
        <xdr:cNvPr id="2" name="Slika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1" y="95250"/>
          <a:ext cx="1153285" cy="216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66675</xdr:colOff>
      <xdr:row>0</xdr:row>
      <xdr:rowOff>73025</xdr:rowOff>
    </xdr:from>
    <xdr:ext cx="1152525" cy="333375"/>
    <xdr:pic>
      <xdr:nvPicPr>
        <xdr:cNvPr id="2" name="image1.png" descr="image1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5" y="73025"/>
          <a:ext cx="1152525" cy="333375"/>
        </a:xfrm>
        <a:prstGeom prst="rect">
          <a:avLst/>
        </a:prstGeom>
      </xdr:spPr>
    </xdr:pic>
    <xdr:clientData/>
  </xdr:oneCellAnchor>
  <xdr:twoCellAnchor>
    <xdr:from>
      <xdr:col>0</xdr:col>
      <xdr:colOff>76200</xdr:colOff>
      <xdr:row>7</xdr:row>
      <xdr:rowOff>47626</xdr:rowOff>
    </xdr:from>
    <xdr:to>
      <xdr:col>15</xdr:col>
      <xdr:colOff>285751</xdr:colOff>
      <xdr:row>22</xdr:row>
      <xdr:rowOff>47626</xdr:rowOff>
    </xdr:to>
    <xdr:graphicFrame macro="">
      <xdr:nvGraphicFramePr>
        <xdr:cNvPr id="3" name="Grafikon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W14"/>
  <sheetViews>
    <sheetView workbookViewId="0">
      <selection activeCell="A17" sqref="A17"/>
    </sheetView>
  </sheetViews>
  <sheetFormatPr defaultRowHeight="15" x14ac:dyDescent="0.25"/>
  <cols>
    <col min="1" max="1" width="42.28515625" style="65" customWidth="1"/>
    <col min="2" max="2" width="11.42578125" style="65" customWidth="1"/>
    <col min="3" max="3" width="11.7109375" style="65" customWidth="1"/>
    <col min="4" max="5" width="10.5703125" style="65" bestFit="1" customWidth="1"/>
    <col min="6" max="6" width="11.85546875" style="65" customWidth="1"/>
    <col min="7" max="7" width="14.5703125" style="65" customWidth="1"/>
    <col min="8" max="256" width="9.140625" style="65"/>
    <col min="257" max="257" width="36.28515625" style="65" customWidth="1"/>
    <col min="258" max="258" width="10.42578125" style="65" customWidth="1"/>
    <col min="259" max="259" width="11.7109375" style="65" customWidth="1"/>
    <col min="260" max="261" width="9.140625" style="65"/>
    <col min="262" max="262" width="11.85546875" style="65" customWidth="1"/>
    <col min="263" max="512" width="9.140625" style="65"/>
    <col min="513" max="513" width="36.28515625" style="65" customWidth="1"/>
    <col min="514" max="514" width="10.42578125" style="65" customWidth="1"/>
    <col min="515" max="515" width="11.7109375" style="65" customWidth="1"/>
    <col min="516" max="517" width="9.140625" style="65"/>
    <col min="518" max="518" width="11.85546875" style="65" customWidth="1"/>
    <col min="519" max="768" width="9.140625" style="65"/>
    <col min="769" max="769" width="36.28515625" style="65" customWidth="1"/>
    <col min="770" max="770" width="10.42578125" style="65" customWidth="1"/>
    <col min="771" max="771" width="11.7109375" style="65" customWidth="1"/>
    <col min="772" max="773" width="9.140625" style="65"/>
    <col min="774" max="774" width="11.85546875" style="65" customWidth="1"/>
    <col min="775" max="1024" width="9.140625" style="65"/>
    <col min="1025" max="1025" width="36.28515625" style="65" customWidth="1"/>
    <col min="1026" max="1026" width="10.42578125" style="65" customWidth="1"/>
    <col min="1027" max="1027" width="11.7109375" style="65" customWidth="1"/>
    <col min="1028" max="1029" width="9.140625" style="65"/>
    <col min="1030" max="1030" width="11.85546875" style="65" customWidth="1"/>
    <col min="1031" max="1280" width="9.140625" style="65"/>
    <col min="1281" max="1281" width="36.28515625" style="65" customWidth="1"/>
    <col min="1282" max="1282" width="10.42578125" style="65" customWidth="1"/>
    <col min="1283" max="1283" width="11.7109375" style="65" customWidth="1"/>
    <col min="1284" max="1285" width="9.140625" style="65"/>
    <col min="1286" max="1286" width="11.85546875" style="65" customWidth="1"/>
    <col min="1287" max="1536" width="9.140625" style="65"/>
    <col min="1537" max="1537" width="36.28515625" style="65" customWidth="1"/>
    <col min="1538" max="1538" width="10.42578125" style="65" customWidth="1"/>
    <col min="1539" max="1539" width="11.7109375" style="65" customWidth="1"/>
    <col min="1540" max="1541" width="9.140625" style="65"/>
    <col min="1542" max="1542" width="11.85546875" style="65" customWidth="1"/>
    <col min="1543" max="1792" width="9.140625" style="65"/>
    <col min="1793" max="1793" width="36.28515625" style="65" customWidth="1"/>
    <col min="1794" max="1794" width="10.42578125" style="65" customWidth="1"/>
    <col min="1795" max="1795" width="11.7109375" style="65" customWidth="1"/>
    <col min="1796" max="1797" width="9.140625" style="65"/>
    <col min="1798" max="1798" width="11.85546875" style="65" customWidth="1"/>
    <col min="1799" max="2048" width="9.140625" style="65"/>
    <col min="2049" max="2049" width="36.28515625" style="65" customWidth="1"/>
    <col min="2050" max="2050" width="10.42578125" style="65" customWidth="1"/>
    <col min="2051" max="2051" width="11.7109375" style="65" customWidth="1"/>
    <col min="2052" max="2053" width="9.140625" style="65"/>
    <col min="2054" max="2054" width="11.85546875" style="65" customWidth="1"/>
    <col min="2055" max="2304" width="9.140625" style="65"/>
    <col min="2305" max="2305" width="36.28515625" style="65" customWidth="1"/>
    <col min="2306" max="2306" width="10.42578125" style="65" customWidth="1"/>
    <col min="2307" max="2307" width="11.7109375" style="65" customWidth="1"/>
    <col min="2308" max="2309" width="9.140625" style="65"/>
    <col min="2310" max="2310" width="11.85546875" style="65" customWidth="1"/>
    <col min="2311" max="2560" width="9.140625" style="65"/>
    <col min="2561" max="2561" width="36.28515625" style="65" customWidth="1"/>
    <col min="2562" max="2562" width="10.42578125" style="65" customWidth="1"/>
    <col min="2563" max="2563" width="11.7109375" style="65" customWidth="1"/>
    <col min="2564" max="2565" width="9.140625" style="65"/>
    <col min="2566" max="2566" width="11.85546875" style="65" customWidth="1"/>
    <col min="2567" max="2816" width="9.140625" style="65"/>
    <col min="2817" max="2817" width="36.28515625" style="65" customWidth="1"/>
    <col min="2818" max="2818" width="10.42578125" style="65" customWidth="1"/>
    <col min="2819" max="2819" width="11.7109375" style="65" customWidth="1"/>
    <col min="2820" max="2821" width="9.140625" style="65"/>
    <col min="2822" max="2822" width="11.85546875" style="65" customWidth="1"/>
    <col min="2823" max="3072" width="9.140625" style="65"/>
    <col min="3073" max="3073" width="36.28515625" style="65" customWidth="1"/>
    <col min="3074" max="3074" width="10.42578125" style="65" customWidth="1"/>
    <col min="3075" max="3075" width="11.7109375" style="65" customWidth="1"/>
    <col min="3076" max="3077" width="9.140625" style="65"/>
    <col min="3078" max="3078" width="11.85546875" style="65" customWidth="1"/>
    <col min="3079" max="3328" width="9.140625" style="65"/>
    <col min="3329" max="3329" width="36.28515625" style="65" customWidth="1"/>
    <col min="3330" max="3330" width="10.42578125" style="65" customWidth="1"/>
    <col min="3331" max="3331" width="11.7109375" style="65" customWidth="1"/>
    <col min="3332" max="3333" width="9.140625" style="65"/>
    <col min="3334" max="3334" width="11.85546875" style="65" customWidth="1"/>
    <col min="3335" max="3584" width="9.140625" style="65"/>
    <col min="3585" max="3585" width="36.28515625" style="65" customWidth="1"/>
    <col min="3586" max="3586" width="10.42578125" style="65" customWidth="1"/>
    <col min="3587" max="3587" width="11.7109375" style="65" customWidth="1"/>
    <col min="3588" max="3589" width="9.140625" style="65"/>
    <col min="3590" max="3590" width="11.85546875" style="65" customWidth="1"/>
    <col min="3591" max="3840" width="9.140625" style="65"/>
    <col min="3841" max="3841" width="36.28515625" style="65" customWidth="1"/>
    <col min="3842" max="3842" width="10.42578125" style="65" customWidth="1"/>
    <col min="3843" max="3843" width="11.7109375" style="65" customWidth="1"/>
    <col min="3844" max="3845" width="9.140625" style="65"/>
    <col min="3846" max="3846" width="11.85546875" style="65" customWidth="1"/>
    <col min="3847" max="4096" width="9.140625" style="65"/>
    <col min="4097" max="4097" width="36.28515625" style="65" customWidth="1"/>
    <col min="4098" max="4098" width="10.42578125" style="65" customWidth="1"/>
    <col min="4099" max="4099" width="11.7109375" style="65" customWidth="1"/>
    <col min="4100" max="4101" width="9.140625" style="65"/>
    <col min="4102" max="4102" width="11.85546875" style="65" customWidth="1"/>
    <col min="4103" max="4352" width="9.140625" style="65"/>
    <col min="4353" max="4353" width="36.28515625" style="65" customWidth="1"/>
    <col min="4354" max="4354" width="10.42578125" style="65" customWidth="1"/>
    <col min="4355" max="4355" width="11.7109375" style="65" customWidth="1"/>
    <col min="4356" max="4357" width="9.140625" style="65"/>
    <col min="4358" max="4358" width="11.85546875" style="65" customWidth="1"/>
    <col min="4359" max="4608" width="9.140625" style="65"/>
    <col min="4609" max="4609" width="36.28515625" style="65" customWidth="1"/>
    <col min="4610" max="4610" width="10.42578125" style="65" customWidth="1"/>
    <col min="4611" max="4611" width="11.7109375" style="65" customWidth="1"/>
    <col min="4612" max="4613" width="9.140625" style="65"/>
    <col min="4614" max="4614" width="11.85546875" style="65" customWidth="1"/>
    <col min="4615" max="4864" width="9.140625" style="65"/>
    <col min="4865" max="4865" width="36.28515625" style="65" customWidth="1"/>
    <col min="4866" max="4866" width="10.42578125" style="65" customWidth="1"/>
    <col min="4867" max="4867" width="11.7109375" style="65" customWidth="1"/>
    <col min="4868" max="4869" width="9.140625" style="65"/>
    <col min="4870" max="4870" width="11.85546875" style="65" customWidth="1"/>
    <col min="4871" max="5120" width="9.140625" style="65"/>
    <col min="5121" max="5121" width="36.28515625" style="65" customWidth="1"/>
    <col min="5122" max="5122" width="10.42578125" style="65" customWidth="1"/>
    <col min="5123" max="5123" width="11.7109375" style="65" customWidth="1"/>
    <col min="5124" max="5125" width="9.140625" style="65"/>
    <col min="5126" max="5126" width="11.85546875" style="65" customWidth="1"/>
    <col min="5127" max="5376" width="9.140625" style="65"/>
    <col min="5377" max="5377" width="36.28515625" style="65" customWidth="1"/>
    <col min="5378" max="5378" width="10.42578125" style="65" customWidth="1"/>
    <col min="5379" max="5379" width="11.7109375" style="65" customWidth="1"/>
    <col min="5380" max="5381" width="9.140625" style="65"/>
    <col min="5382" max="5382" width="11.85546875" style="65" customWidth="1"/>
    <col min="5383" max="5632" width="9.140625" style="65"/>
    <col min="5633" max="5633" width="36.28515625" style="65" customWidth="1"/>
    <col min="5634" max="5634" width="10.42578125" style="65" customWidth="1"/>
    <col min="5635" max="5635" width="11.7109375" style="65" customWidth="1"/>
    <col min="5636" max="5637" width="9.140625" style="65"/>
    <col min="5638" max="5638" width="11.85546875" style="65" customWidth="1"/>
    <col min="5639" max="5888" width="9.140625" style="65"/>
    <col min="5889" max="5889" width="36.28515625" style="65" customWidth="1"/>
    <col min="5890" max="5890" width="10.42578125" style="65" customWidth="1"/>
    <col min="5891" max="5891" width="11.7109375" style="65" customWidth="1"/>
    <col min="5892" max="5893" width="9.140625" style="65"/>
    <col min="5894" max="5894" width="11.85546875" style="65" customWidth="1"/>
    <col min="5895" max="6144" width="9.140625" style="65"/>
    <col min="6145" max="6145" width="36.28515625" style="65" customWidth="1"/>
    <col min="6146" max="6146" width="10.42578125" style="65" customWidth="1"/>
    <col min="6147" max="6147" width="11.7109375" style="65" customWidth="1"/>
    <col min="6148" max="6149" width="9.140625" style="65"/>
    <col min="6150" max="6150" width="11.85546875" style="65" customWidth="1"/>
    <col min="6151" max="6400" width="9.140625" style="65"/>
    <col min="6401" max="6401" width="36.28515625" style="65" customWidth="1"/>
    <col min="6402" max="6402" width="10.42578125" style="65" customWidth="1"/>
    <col min="6403" max="6403" width="11.7109375" style="65" customWidth="1"/>
    <col min="6404" max="6405" width="9.140625" style="65"/>
    <col min="6406" max="6406" width="11.85546875" style="65" customWidth="1"/>
    <col min="6407" max="6656" width="9.140625" style="65"/>
    <col min="6657" max="6657" width="36.28515625" style="65" customWidth="1"/>
    <col min="6658" max="6658" width="10.42578125" style="65" customWidth="1"/>
    <col min="6659" max="6659" width="11.7109375" style="65" customWidth="1"/>
    <col min="6660" max="6661" width="9.140625" style="65"/>
    <col min="6662" max="6662" width="11.85546875" style="65" customWidth="1"/>
    <col min="6663" max="6912" width="9.140625" style="65"/>
    <col min="6913" max="6913" width="36.28515625" style="65" customWidth="1"/>
    <col min="6914" max="6914" width="10.42578125" style="65" customWidth="1"/>
    <col min="6915" max="6915" width="11.7109375" style="65" customWidth="1"/>
    <col min="6916" max="6917" width="9.140625" style="65"/>
    <col min="6918" max="6918" width="11.85546875" style="65" customWidth="1"/>
    <col min="6919" max="7168" width="9.140625" style="65"/>
    <col min="7169" max="7169" width="36.28515625" style="65" customWidth="1"/>
    <col min="7170" max="7170" width="10.42578125" style="65" customWidth="1"/>
    <col min="7171" max="7171" width="11.7109375" style="65" customWidth="1"/>
    <col min="7172" max="7173" width="9.140625" style="65"/>
    <col min="7174" max="7174" width="11.85546875" style="65" customWidth="1"/>
    <col min="7175" max="7424" width="9.140625" style="65"/>
    <col min="7425" max="7425" width="36.28515625" style="65" customWidth="1"/>
    <col min="7426" max="7426" width="10.42578125" style="65" customWidth="1"/>
    <col min="7427" max="7427" width="11.7109375" style="65" customWidth="1"/>
    <col min="7428" max="7429" width="9.140625" style="65"/>
    <col min="7430" max="7430" width="11.85546875" style="65" customWidth="1"/>
    <col min="7431" max="7680" width="9.140625" style="65"/>
    <col min="7681" max="7681" width="36.28515625" style="65" customWidth="1"/>
    <col min="7682" max="7682" width="10.42578125" style="65" customWidth="1"/>
    <col min="7683" max="7683" width="11.7109375" style="65" customWidth="1"/>
    <col min="7684" max="7685" width="9.140625" style="65"/>
    <col min="7686" max="7686" width="11.85546875" style="65" customWidth="1"/>
    <col min="7687" max="7936" width="9.140625" style="65"/>
    <col min="7937" max="7937" width="36.28515625" style="65" customWidth="1"/>
    <col min="7938" max="7938" width="10.42578125" style="65" customWidth="1"/>
    <col min="7939" max="7939" width="11.7109375" style="65" customWidth="1"/>
    <col min="7940" max="7941" width="9.140625" style="65"/>
    <col min="7942" max="7942" width="11.85546875" style="65" customWidth="1"/>
    <col min="7943" max="8192" width="9.140625" style="65"/>
    <col min="8193" max="8193" width="36.28515625" style="65" customWidth="1"/>
    <col min="8194" max="8194" width="10.42578125" style="65" customWidth="1"/>
    <col min="8195" max="8195" width="11.7109375" style="65" customWidth="1"/>
    <col min="8196" max="8197" width="9.140625" style="65"/>
    <col min="8198" max="8198" width="11.85546875" style="65" customWidth="1"/>
    <col min="8199" max="8448" width="9.140625" style="65"/>
    <col min="8449" max="8449" width="36.28515625" style="65" customWidth="1"/>
    <col min="8450" max="8450" width="10.42578125" style="65" customWidth="1"/>
    <col min="8451" max="8451" width="11.7109375" style="65" customWidth="1"/>
    <col min="8452" max="8453" width="9.140625" style="65"/>
    <col min="8454" max="8454" width="11.85546875" style="65" customWidth="1"/>
    <col min="8455" max="8704" width="9.140625" style="65"/>
    <col min="8705" max="8705" width="36.28515625" style="65" customWidth="1"/>
    <col min="8706" max="8706" width="10.42578125" style="65" customWidth="1"/>
    <col min="8707" max="8707" width="11.7109375" style="65" customWidth="1"/>
    <col min="8708" max="8709" width="9.140625" style="65"/>
    <col min="8710" max="8710" width="11.85546875" style="65" customWidth="1"/>
    <col min="8711" max="8960" width="9.140625" style="65"/>
    <col min="8961" max="8961" width="36.28515625" style="65" customWidth="1"/>
    <col min="8962" max="8962" width="10.42578125" style="65" customWidth="1"/>
    <col min="8963" max="8963" width="11.7109375" style="65" customWidth="1"/>
    <col min="8964" max="8965" width="9.140625" style="65"/>
    <col min="8966" max="8966" width="11.85546875" style="65" customWidth="1"/>
    <col min="8967" max="9216" width="9.140625" style="65"/>
    <col min="9217" max="9217" width="36.28515625" style="65" customWidth="1"/>
    <col min="9218" max="9218" width="10.42578125" style="65" customWidth="1"/>
    <col min="9219" max="9219" width="11.7109375" style="65" customWidth="1"/>
    <col min="9220" max="9221" width="9.140625" style="65"/>
    <col min="9222" max="9222" width="11.85546875" style="65" customWidth="1"/>
    <col min="9223" max="9472" width="9.140625" style="65"/>
    <col min="9473" max="9473" width="36.28515625" style="65" customWidth="1"/>
    <col min="9474" max="9474" width="10.42578125" style="65" customWidth="1"/>
    <col min="9475" max="9475" width="11.7109375" style="65" customWidth="1"/>
    <col min="9476" max="9477" width="9.140625" style="65"/>
    <col min="9478" max="9478" width="11.85546875" style="65" customWidth="1"/>
    <col min="9479" max="9728" width="9.140625" style="65"/>
    <col min="9729" max="9729" width="36.28515625" style="65" customWidth="1"/>
    <col min="9730" max="9730" width="10.42578125" style="65" customWidth="1"/>
    <col min="9731" max="9731" width="11.7109375" style="65" customWidth="1"/>
    <col min="9732" max="9733" width="9.140625" style="65"/>
    <col min="9734" max="9734" width="11.85546875" style="65" customWidth="1"/>
    <col min="9735" max="9984" width="9.140625" style="65"/>
    <col min="9985" max="9985" width="36.28515625" style="65" customWidth="1"/>
    <col min="9986" max="9986" width="10.42578125" style="65" customWidth="1"/>
    <col min="9987" max="9987" width="11.7109375" style="65" customWidth="1"/>
    <col min="9988" max="9989" width="9.140625" style="65"/>
    <col min="9990" max="9990" width="11.85546875" style="65" customWidth="1"/>
    <col min="9991" max="10240" width="9.140625" style="65"/>
    <col min="10241" max="10241" width="36.28515625" style="65" customWidth="1"/>
    <col min="10242" max="10242" width="10.42578125" style="65" customWidth="1"/>
    <col min="10243" max="10243" width="11.7109375" style="65" customWidth="1"/>
    <col min="10244" max="10245" width="9.140625" style="65"/>
    <col min="10246" max="10246" width="11.85546875" style="65" customWidth="1"/>
    <col min="10247" max="10496" width="9.140625" style="65"/>
    <col min="10497" max="10497" width="36.28515625" style="65" customWidth="1"/>
    <col min="10498" max="10498" width="10.42578125" style="65" customWidth="1"/>
    <col min="10499" max="10499" width="11.7109375" style="65" customWidth="1"/>
    <col min="10500" max="10501" width="9.140625" style="65"/>
    <col min="10502" max="10502" width="11.85546875" style="65" customWidth="1"/>
    <col min="10503" max="10752" width="9.140625" style="65"/>
    <col min="10753" max="10753" width="36.28515625" style="65" customWidth="1"/>
    <col min="10754" max="10754" width="10.42578125" style="65" customWidth="1"/>
    <col min="10755" max="10755" width="11.7109375" style="65" customWidth="1"/>
    <col min="10756" max="10757" width="9.140625" style="65"/>
    <col min="10758" max="10758" width="11.85546875" style="65" customWidth="1"/>
    <col min="10759" max="11008" width="9.140625" style="65"/>
    <col min="11009" max="11009" width="36.28515625" style="65" customWidth="1"/>
    <col min="11010" max="11010" width="10.42578125" style="65" customWidth="1"/>
    <col min="11011" max="11011" width="11.7109375" style="65" customWidth="1"/>
    <col min="11012" max="11013" width="9.140625" style="65"/>
    <col min="11014" max="11014" width="11.85546875" style="65" customWidth="1"/>
    <col min="11015" max="11264" width="9.140625" style="65"/>
    <col min="11265" max="11265" width="36.28515625" style="65" customWidth="1"/>
    <col min="11266" max="11266" width="10.42578125" style="65" customWidth="1"/>
    <col min="11267" max="11267" width="11.7109375" style="65" customWidth="1"/>
    <col min="11268" max="11269" width="9.140625" style="65"/>
    <col min="11270" max="11270" width="11.85546875" style="65" customWidth="1"/>
    <col min="11271" max="11520" width="9.140625" style="65"/>
    <col min="11521" max="11521" width="36.28515625" style="65" customWidth="1"/>
    <col min="11522" max="11522" width="10.42578125" style="65" customWidth="1"/>
    <col min="11523" max="11523" width="11.7109375" style="65" customWidth="1"/>
    <col min="11524" max="11525" width="9.140625" style="65"/>
    <col min="11526" max="11526" width="11.85546875" style="65" customWidth="1"/>
    <col min="11527" max="11776" width="9.140625" style="65"/>
    <col min="11777" max="11777" width="36.28515625" style="65" customWidth="1"/>
    <col min="11778" max="11778" width="10.42578125" style="65" customWidth="1"/>
    <col min="11779" max="11779" width="11.7109375" style="65" customWidth="1"/>
    <col min="11780" max="11781" width="9.140625" style="65"/>
    <col min="11782" max="11782" width="11.85546875" style="65" customWidth="1"/>
    <col min="11783" max="12032" width="9.140625" style="65"/>
    <col min="12033" max="12033" width="36.28515625" style="65" customWidth="1"/>
    <col min="12034" max="12034" width="10.42578125" style="65" customWidth="1"/>
    <col min="12035" max="12035" width="11.7109375" style="65" customWidth="1"/>
    <col min="12036" max="12037" width="9.140625" style="65"/>
    <col min="12038" max="12038" width="11.85546875" style="65" customWidth="1"/>
    <col min="12039" max="12288" width="9.140625" style="65"/>
    <col min="12289" max="12289" width="36.28515625" style="65" customWidth="1"/>
    <col min="12290" max="12290" width="10.42578125" style="65" customWidth="1"/>
    <col min="12291" max="12291" width="11.7109375" style="65" customWidth="1"/>
    <col min="12292" max="12293" width="9.140625" style="65"/>
    <col min="12294" max="12294" width="11.85546875" style="65" customWidth="1"/>
    <col min="12295" max="12544" width="9.140625" style="65"/>
    <col min="12545" max="12545" width="36.28515625" style="65" customWidth="1"/>
    <col min="12546" max="12546" width="10.42578125" style="65" customWidth="1"/>
    <col min="12547" max="12547" width="11.7109375" style="65" customWidth="1"/>
    <col min="12548" max="12549" width="9.140625" style="65"/>
    <col min="12550" max="12550" width="11.85546875" style="65" customWidth="1"/>
    <col min="12551" max="12800" width="9.140625" style="65"/>
    <col min="12801" max="12801" width="36.28515625" style="65" customWidth="1"/>
    <col min="12802" max="12802" width="10.42578125" style="65" customWidth="1"/>
    <col min="12803" max="12803" width="11.7109375" style="65" customWidth="1"/>
    <col min="12804" max="12805" width="9.140625" style="65"/>
    <col min="12806" max="12806" width="11.85546875" style="65" customWidth="1"/>
    <col min="12807" max="13056" width="9.140625" style="65"/>
    <col min="13057" max="13057" width="36.28515625" style="65" customWidth="1"/>
    <col min="13058" max="13058" width="10.42578125" style="65" customWidth="1"/>
    <col min="13059" max="13059" width="11.7109375" style="65" customWidth="1"/>
    <col min="13060" max="13061" width="9.140625" style="65"/>
    <col min="13062" max="13062" width="11.85546875" style="65" customWidth="1"/>
    <col min="13063" max="13312" width="9.140625" style="65"/>
    <col min="13313" max="13313" width="36.28515625" style="65" customWidth="1"/>
    <col min="13314" max="13314" width="10.42578125" style="65" customWidth="1"/>
    <col min="13315" max="13315" width="11.7109375" style="65" customWidth="1"/>
    <col min="13316" max="13317" width="9.140625" style="65"/>
    <col min="13318" max="13318" width="11.85546875" style="65" customWidth="1"/>
    <col min="13319" max="13568" width="9.140625" style="65"/>
    <col min="13569" max="13569" width="36.28515625" style="65" customWidth="1"/>
    <col min="13570" max="13570" width="10.42578125" style="65" customWidth="1"/>
    <col min="13571" max="13571" width="11.7109375" style="65" customWidth="1"/>
    <col min="13572" max="13573" width="9.140625" style="65"/>
    <col min="13574" max="13574" width="11.85546875" style="65" customWidth="1"/>
    <col min="13575" max="13824" width="9.140625" style="65"/>
    <col min="13825" max="13825" width="36.28515625" style="65" customWidth="1"/>
    <col min="13826" max="13826" width="10.42578125" style="65" customWidth="1"/>
    <col min="13827" max="13827" width="11.7109375" style="65" customWidth="1"/>
    <col min="13828" max="13829" width="9.140625" style="65"/>
    <col min="13830" max="13830" width="11.85546875" style="65" customWidth="1"/>
    <col min="13831" max="14080" width="9.140625" style="65"/>
    <col min="14081" max="14081" width="36.28515625" style="65" customWidth="1"/>
    <col min="14082" max="14082" width="10.42578125" style="65" customWidth="1"/>
    <col min="14083" max="14083" width="11.7109375" style="65" customWidth="1"/>
    <col min="14084" max="14085" width="9.140625" style="65"/>
    <col min="14086" max="14086" width="11.85546875" style="65" customWidth="1"/>
    <col min="14087" max="14336" width="9.140625" style="65"/>
    <col min="14337" max="14337" width="36.28515625" style="65" customWidth="1"/>
    <col min="14338" max="14338" width="10.42578125" style="65" customWidth="1"/>
    <col min="14339" max="14339" width="11.7109375" style="65" customWidth="1"/>
    <col min="14340" max="14341" width="9.140625" style="65"/>
    <col min="14342" max="14342" width="11.85546875" style="65" customWidth="1"/>
    <col min="14343" max="14592" width="9.140625" style="65"/>
    <col min="14593" max="14593" width="36.28515625" style="65" customWidth="1"/>
    <col min="14594" max="14594" width="10.42578125" style="65" customWidth="1"/>
    <col min="14595" max="14595" width="11.7109375" style="65" customWidth="1"/>
    <col min="14596" max="14597" width="9.140625" style="65"/>
    <col min="14598" max="14598" width="11.85546875" style="65" customWidth="1"/>
    <col min="14599" max="14848" width="9.140625" style="65"/>
    <col min="14849" max="14849" width="36.28515625" style="65" customWidth="1"/>
    <col min="14850" max="14850" width="10.42578125" style="65" customWidth="1"/>
    <col min="14851" max="14851" width="11.7109375" style="65" customWidth="1"/>
    <col min="14852" max="14853" width="9.140625" style="65"/>
    <col min="14854" max="14854" width="11.85546875" style="65" customWidth="1"/>
    <col min="14855" max="15104" width="9.140625" style="65"/>
    <col min="15105" max="15105" width="36.28515625" style="65" customWidth="1"/>
    <col min="15106" max="15106" width="10.42578125" style="65" customWidth="1"/>
    <col min="15107" max="15107" width="11.7109375" style="65" customWidth="1"/>
    <col min="15108" max="15109" width="9.140625" style="65"/>
    <col min="15110" max="15110" width="11.85546875" style="65" customWidth="1"/>
    <col min="15111" max="15360" width="9.140625" style="65"/>
    <col min="15361" max="15361" width="36.28515625" style="65" customWidth="1"/>
    <col min="15362" max="15362" width="10.42578125" style="65" customWidth="1"/>
    <col min="15363" max="15363" width="11.7109375" style="65" customWidth="1"/>
    <col min="15364" max="15365" width="9.140625" style="65"/>
    <col min="15366" max="15366" width="11.85546875" style="65" customWidth="1"/>
    <col min="15367" max="15616" width="9.140625" style="65"/>
    <col min="15617" max="15617" width="36.28515625" style="65" customWidth="1"/>
    <col min="15618" max="15618" width="10.42578125" style="65" customWidth="1"/>
    <col min="15619" max="15619" width="11.7109375" style="65" customWidth="1"/>
    <col min="15620" max="15621" width="9.140625" style="65"/>
    <col min="15622" max="15622" width="11.85546875" style="65" customWidth="1"/>
    <col min="15623" max="15872" width="9.140625" style="65"/>
    <col min="15873" max="15873" width="36.28515625" style="65" customWidth="1"/>
    <col min="15874" max="15874" width="10.42578125" style="65" customWidth="1"/>
    <col min="15875" max="15875" width="11.7109375" style="65" customWidth="1"/>
    <col min="15876" max="15877" width="9.140625" style="65"/>
    <col min="15878" max="15878" width="11.85546875" style="65" customWidth="1"/>
    <col min="15879" max="16128" width="9.140625" style="65"/>
    <col min="16129" max="16129" width="36.28515625" style="65" customWidth="1"/>
    <col min="16130" max="16130" width="10.42578125" style="65" customWidth="1"/>
    <col min="16131" max="16131" width="11.7109375" style="65" customWidth="1"/>
    <col min="16132" max="16133" width="9.140625" style="65"/>
    <col min="16134" max="16134" width="11.85546875" style="65" customWidth="1"/>
    <col min="16135" max="16384" width="9.140625" style="65"/>
  </cols>
  <sheetData>
    <row r="3" spans="1:23" s="63" customFormat="1" x14ac:dyDescent="0.25">
      <c r="A3" s="1" t="s">
        <v>103</v>
      </c>
      <c r="C3" s="64"/>
    </row>
    <row r="4" spans="1:23" ht="12" customHeight="1" x14ac:dyDescent="0.25">
      <c r="D4" s="82" t="s">
        <v>104</v>
      </c>
    </row>
    <row r="5" spans="1:23" ht="30" customHeight="1" x14ac:dyDescent="0.25">
      <c r="A5" s="83" t="s">
        <v>63</v>
      </c>
      <c r="B5" s="84" t="s">
        <v>6</v>
      </c>
      <c r="C5" s="84" t="s">
        <v>3</v>
      </c>
      <c r="D5" s="93" t="s">
        <v>7</v>
      </c>
      <c r="E5" s="93" t="s">
        <v>106</v>
      </c>
      <c r="F5" s="84" t="s">
        <v>64</v>
      </c>
      <c r="G5" s="84" t="s">
        <v>105</v>
      </c>
      <c r="H5" s="66"/>
      <c r="I5" s="66"/>
      <c r="J5" s="66"/>
      <c r="K5" s="66"/>
      <c r="L5" s="66"/>
    </row>
    <row r="6" spans="1:23" x14ac:dyDescent="0.25">
      <c r="A6" s="85" t="s">
        <v>65</v>
      </c>
      <c r="B6" s="91">
        <v>154</v>
      </c>
      <c r="C6" s="92">
        <v>11765</v>
      </c>
      <c r="D6" s="92">
        <v>1524848.1839999999</v>
      </c>
      <c r="E6" s="92">
        <v>1342304.101</v>
      </c>
      <c r="F6" s="92">
        <v>156652.16399999999</v>
      </c>
      <c r="G6" s="92">
        <v>3907.2950488737783</v>
      </c>
      <c r="H6" s="66"/>
      <c r="J6" s="66"/>
      <c r="K6" s="66"/>
      <c r="L6" s="66"/>
    </row>
    <row r="7" spans="1:23" x14ac:dyDescent="0.25">
      <c r="A7" s="85" t="s">
        <v>66</v>
      </c>
      <c r="B7" s="86">
        <v>27</v>
      </c>
      <c r="C7" s="86">
        <v>129</v>
      </c>
      <c r="D7" s="87">
        <v>71518.762000000002</v>
      </c>
      <c r="E7" s="87">
        <v>61315.92</v>
      </c>
      <c r="F7" s="87">
        <v>8375.527</v>
      </c>
      <c r="G7" s="87">
        <v>5145.3662790697672</v>
      </c>
      <c r="H7" s="66"/>
      <c r="I7" s="66"/>
      <c r="J7" s="66"/>
      <c r="K7" s="66"/>
      <c r="L7" s="66"/>
    </row>
    <row r="8" spans="1:23" x14ac:dyDescent="0.25">
      <c r="A8" s="85" t="s">
        <v>67</v>
      </c>
      <c r="B8" s="86">
        <v>15</v>
      </c>
      <c r="C8" s="86">
        <v>19</v>
      </c>
      <c r="D8" s="87">
        <v>7547.0069999999996</v>
      </c>
      <c r="E8" s="87">
        <v>5057.1229999999996</v>
      </c>
      <c r="F8" s="87">
        <v>2154.5079999999998</v>
      </c>
      <c r="G8" s="87">
        <v>3376.4429824561407</v>
      </c>
      <c r="H8" s="66"/>
      <c r="I8" s="66"/>
      <c r="J8" s="66"/>
      <c r="K8" s="66"/>
      <c r="L8" s="66"/>
    </row>
    <row r="9" spans="1:23" x14ac:dyDescent="0.25">
      <c r="A9" s="88" t="s">
        <v>68</v>
      </c>
      <c r="B9" s="89">
        <v>196</v>
      </c>
      <c r="C9" s="90">
        <v>11913</v>
      </c>
      <c r="D9" s="90">
        <v>1603913.953</v>
      </c>
      <c r="E9" s="90">
        <v>1408677.1440000001</v>
      </c>
      <c r="F9" s="90">
        <v>167182.19899999999</v>
      </c>
      <c r="G9" s="90">
        <v>3919.8548574386527</v>
      </c>
      <c r="J9" s="66"/>
      <c r="K9" s="66"/>
      <c r="L9" s="66"/>
    </row>
    <row r="10" spans="1:23" x14ac:dyDescent="0.25">
      <c r="A10" s="3" t="s">
        <v>23</v>
      </c>
      <c r="C10" s="67"/>
      <c r="D10" s="67"/>
      <c r="E10" s="67"/>
      <c r="F10" s="67"/>
      <c r="I10" s="66"/>
      <c r="J10" s="66"/>
      <c r="K10" s="66"/>
      <c r="L10" s="66"/>
    </row>
    <row r="11" spans="1:23" x14ac:dyDescent="0.25">
      <c r="I11" s="66"/>
      <c r="J11" s="66"/>
      <c r="K11" s="66"/>
      <c r="L11" s="66"/>
    </row>
    <row r="12" spans="1:23" x14ac:dyDescent="0.25">
      <c r="I12" s="66"/>
      <c r="J12" s="66"/>
      <c r="K12" s="66"/>
      <c r="L12" s="66"/>
    </row>
    <row r="14" spans="1:23" x14ac:dyDescent="0.25">
      <c r="W14" s="70" t="e">
        <f>#REF!-100</f>
        <v>#REF!</v>
      </c>
    </row>
  </sheetData>
  <pageMargins left="0.7" right="0.7" top="0.75" bottom="0.75" header="0.3" footer="0.3"/>
  <pageSetup paperSize="9" orientation="portrait" horizontalDpi="4294967294" verticalDpi="4294967294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H28"/>
  <sheetViews>
    <sheetView workbookViewId="0">
      <selection activeCell="A20" sqref="A20:XFD20"/>
    </sheetView>
  </sheetViews>
  <sheetFormatPr defaultRowHeight="15" x14ac:dyDescent="0.25"/>
  <cols>
    <col min="1" max="1" width="6" style="2" customWidth="1"/>
    <col min="2" max="2" width="13.42578125" style="2" customWidth="1"/>
    <col min="3" max="3" width="40.42578125" style="2" customWidth="1"/>
    <col min="4" max="4" width="9.28515625" style="2" bestFit="1" customWidth="1"/>
    <col min="5" max="6" width="10.7109375" style="2" customWidth="1"/>
    <col min="7" max="7" width="11.28515625" style="2" bestFit="1" customWidth="1"/>
    <col min="8" max="16384" width="9.140625" style="2"/>
  </cols>
  <sheetData>
    <row r="4" spans="1:7" x14ac:dyDescent="0.25">
      <c r="A4" s="1" t="s">
        <v>107</v>
      </c>
    </row>
    <row r="5" spans="1:7" x14ac:dyDescent="0.25">
      <c r="F5" s="94" t="s">
        <v>108</v>
      </c>
    </row>
    <row r="6" spans="1:7" ht="26.25" customHeight="1" x14ac:dyDescent="0.25">
      <c r="A6" s="69" t="s">
        <v>26</v>
      </c>
      <c r="B6" s="69" t="s">
        <v>2</v>
      </c>
      <c r="C6" s="69" t="s">
        <v>1</v>
      </c>
      <c r="D6" s="69" t="s">
        <v>27</v>
      </c>
      <c r="E6" s="69" t="s">
        <v>3</v>
      </c>
      <c r="F6" s="69" t="s">
        <v>7</v>
      </c>
      <c r="G6" s="69" t="s">
        <v>52</v>
      </c>
    </row>
    <row r="7" spans="1:7" x14ac:dyDescent="0.25">
      <c r="A7" s="5" t="s">
        <v>22</v>
      </c>
      <c r="B7" s="6">
        <v>33679708526</v>
      </c>
      <c r="C7" s="7" t="s">
        <v>88</v>
      </c>
      <c r="D7" s="8" t="s">
        <v>45</v>
      </c>
      <c r="E7" s="9">
        <v>2447</v>
      </c>
      <c r="F7" s="9">
        <v>291285.08199999999</v>
      </c>
      <c r="G7" s="9">
        <v>11690.001</v>
      </c>
    </row>
    <row r="8" spans="1:7" x14ac:dyDescent="0.25">
      <c r="A8" s="8" t="s">
        <v>18</v>
      </c>
      <c r="B8" s="6">
        <v>82812328597</v>
      </c>
      <c r="C8" s="7" t="s">
        <v>89</v>
      </c>
      <c r="D8" s="8" t="s">
        <v>45</v>
      </c>
      <c r="E8" s="9">
        <v>2074</v>
      </c>
      <c r="F8" s="9">
        <v>247460.21299999999</v>
      </c>
      <c r="G8" s="9">
        <v>27835.909</v>
      </c>
    </row>
    <row r="9" spans="1:7" x14ac:dyDescent="0.25">
      <c r="A9" s="8" t="s">
        <v>19</v>
      </c>
      <c r="B9" s="6">
        <v>35596498125</v>
      </c>
      <c r="C9" s="7" t="s">
        <v>90</v>
      </c>
      <c r="D9" s="8" t="s">
        <v>45</v>
      </c>
      <c r="E9" s="9">
        <v>971</v>
      </c>
      <c r="F9" s="9">
        <v>137248.508</v>
      </c>
      <c r="G9" s="9">
        <v>26826.528999999999</v>
      </c>
    </row>
    <row r="10" spans="1:7" x14ac:dyDescent="0.25">
      <c r="A10" s="8" t="s">
        <v>20</v>
      </c>
      <c r="B10" s="6">
        <v>68580128211</v>
      </c>
      <c r="C10" s="7" t="s">
        <v>91</v>
      </c>
      <c r="D10" s="8" t="s">
        <v>85</v>
      </c>
      <c r="E10" s="9">
        <v>730</v>
      </c>
      <c r="F10" s="9">
        <v>118282.26</v>
      </c>
      <c r="G10" s="9">
        <v>15079.456</v>
      </c>
    </row>
    <row r="11" spans="1:7" x14ac:dyDescent="0.25">
      <c r="A11" s="8" t="s">
        <v>21</v>
      </c>
      <c r="B11" s="73" t="s">
        <v>99</v>
      </c>
      <c r="C11" s="7" t="s">
        <v>92</v>
      </c>
      <c r="D11" s="8" t="s">
        <v>45</v>
      </c>
      <c r="E11" s="9">
        <v>852</v>
      </c>
      <c r="F11" s="9">
        <v>94774.898000000001</v>
      </c>
      <c r="G11" s="9">
        <v>5942.098</v>
      </c>
    </row>
    <row r="12" spans="1:7" x14ac:dyDescent="0.25">
      <c r="A12" s="8" t="s">
        <v>56</v>
      </c>
      <c r="B12" s="6">
        <v>11543074213</v>
      </c>
      <c r="C12" s="7" t="s">
        <v>93</v>
      </c>
      <c r="D12" s="8" t="s">
        <v>45</v>
      </c>
      <c r="E12" s="9">
        <v>61</v>
      </c>
      <c r="F12" s="9">
        <v>81935.623999999996</v>
      </c>
      <c r="G12" s="9">
        <v>62496.069000000003</v>
      </c>
    </row>
    <row r="13" spans="1:7" x14ac:dyDescent="0.25">
      <c r="A13" s="8" t="s">
        <v>57</v>
      </c>
      <c r="B13" s="6">
        <v>25272825447</v>
      </c>
      <c r="C13" s="7" t="s">
        <v>94</v>
      </c>
      <c r="D13" s="8" t="s">
        <v>86</v>
      </c>
      <c r="E13" s="9">
        <v>547</v>
      </c>
      <c r="F13" s="9">
        <v>58555.874000000003</v>
      </c>
      <c r="G13" s="9">
        <v>1154.799</v>
      </c>
    </row>
    <row r="14" spans="1:7" x14ac:dyDescent="0.25">
      <c r="A14" s="8" t="s">
        <v>58</v>
      </c>
      <c r="B14" s="6">
        <v>40877863597</v>
      </c>
      <c r="C14" s="7" t="s">
        <v>96</v>
      </c>
      <c r="D14" s="8" t="s">
        <v>45</v>
      </c>
      <c r="E14" s="9">
        <v>476</v>
      </c>
      <c r="F14" s="9">
        <v>36414.542000000001</v>
      </c>
      <c r="G14" s="9">
        <v>566.51</v>
      </c>
    </row>
    <row r="15" spans="1:7" x14ac:dyDescent="0.25">
      <c r="A15" s="8" t="s">
        <v>59</v>
      </c>
      <c r="B15" s="6">
        <v>77306500476</v>
      </c>
      <c r="C15" s="7" t="s">
        <v>95</v>
      </c>
      <c r="D15" s="8" t="s">
        <v>87</v>
      </c>
      <c r="E15" s="9">
        <v>464</v>
      </c>
      <c r="F15" s="9">
        <v>35929.052000000003</v>
      </c>
      <c r="G15" s="9">
        <v>863.27200000000005</v>
      </c>
    </row>
    <row r="16" spans="1:7" x14ac:dyDescent="0.25">
      <c r="A16" s="8" t="s">
        <v>60</v>
      </c>
      <c r="B16" s="6">
        <v>74364236410</v>
      </c>
      <c r="C16" s="10" t="s">
        <v>97</v>
      </c>
      <c r="D16" s="8" t="s">
        <v>45</v>
      </c>
      <c r="E16" s="9">
        <v>30</v>
      </c>
      <c r="F16" s="9">
        <v>22054.754000000001</v>
      </c>
      <c r="G16" s="9">
        <v>682.774</v>
      </c>
    </row>
    <row r="17" spans="1:8" ht="15" customHeight="1" x14ac:dyDescent="0.25">
      <c r="A17" s="97" t="s">
        <v>61</v>
      </c>
      <c r="B17" s="98"/>
      <c r="C17" s="98"/>
      <c r="D17" s="98"/>
      <c r="E17" s="11">
        <f>SUM(E7:E16)</f>
        <v>8652</v>
      </c>
      <c r="F17" s="11">
        <f>SUM(F7:F16)</f>
        <v>1123940.8069999998</v>
      </c>
      <c r="G17" s="11">
        <f>SUM(G7:G16)</f>
        <v>153137.41700000002</v>
      </c>
    </row>
    <row r="18" spans="1:8" ht="15" customHeight="1" x14ac:dyDescent="0.25">
      <c r="A18" s="99" t="s">
        <v>74</v>
      </c>
      <c r="B18" s="100"/>
      <c r="C18" s="100"/>
      <c r="D18" s="101"/>
      <c r="E18" s="12">
        <v>11913</v>
      </c>
      <c r="F18" s="12">
        <v>1603913.953</v>
      </c>
      <c r="G18" s="12">
        <v>167182.19899999999</v>
      </c>
    </row>
    <row r="19" spans="1:8" ht="15" customHeight="1" x14ac:dyDescent="0.25">
      <c r="A19" s="102" t="s">
        <v>73</v>
      </c>
      <c r="B19" s="103"/>
      <c r="C19" s="103"/>
      <c r="D19" s="104"/>
      <c r="E19" s="13">
        <f>E17/E18</f>
        <v>0.7262654243263662</v>
      </c>
      <c r="F19" s="13">
        <f>F17/F18</f>
        <v>0.700748818163065</v>
      </c>
      <c r="G19" s="13">
        <f>G17/G18</f>
        <v>0.9159911636286111</v>
      </c>
    </row>
    <row r="20" spans="1:8" x14ac:dyDescent="0.25">
      <c r="A20" s="3" t="s">
        <v>23</v>
      </c>
      <c r="F20" s="4"/>
    </row>
    <row r="21" spans="1:8" x14ac:dyDescent="0.25">
      <c r="F21" s="4"/>
    </row>
    <row r="23" spans="1:8" x14ac:dyDescent="0.25">
      <c r="B23"/>
      <c r="C23"/>
      <c r="D23"/>
      <c r="E23"/>
      <c r="F23"/>
      <c r="G23"/>
      <c r="H23"/>
    </row>
    <row r="24" spans="1:8" x14ac:dyDescent="0.25">
      <c r="B24"/>
      <c r="C24"/>
      <c r="D24"/>
      <c r="E24"/>
      <c r="F24"/>
      <c r="G24"/>
      <c r="H24"/>
    </row>
    <row r="25" spans="1:8" x14ac:dyDescent="0.25">
      <c r="B25"/>
      <c r="C25"/>
      <c r="D25"/>
      <c r="E25"/>
      <c r="F25"/>
      <c r="G25"/>
      <c r="H25"/>
    </row>
    <row r="26" spans="1:8" x14ac:dyDescent="0.25">
      <c r="B26"/>
      <c r="C26"/>
      <c r="D26"/>
      <c r="E26"/>
      <c r="F26"/>
      <c r="G26"/>
      <c r="H26"/>
    </row>
    <row r="27" spans="1:8" x14ac:dyDescent="0.25">
      <c r="B27"/>
      <c r="C27"/>
      <c r="D27"/>
      <c r="E27"/>
      <c r="F27"/>
      <c r="G27"/>
      <c r="H27"/>
    </row>
    <row r="28" spans="1:8" x14ac:dyDescent="0.25">
      <c r="A28" s="51"/>
      <c r="B28"/>
      <c r="C28"/>
      <c r="D28"/>
      <c r="E28"/>
      <c r="F28"/>
      <c r="G28"/>
      <c r="H28"/>
    </row>
  </sheetData>
  <mergeCells count="3">
    <mergeCell ref="A17:D17"/>
    <mergeCell ref="A18:D18"/>
    <mergeCell ref="A19:D19"/>
  </mergeCells>
  <pageMargins left="0.7" right="0.7" top="0.75" bottom="0.75" header="0.3" footer="0.3"/>
  <pageSetup paperSize="9" orientation="portrait" horizontalDpi="4294967294" verticalDpi="4294967294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10"/>
  <sheetViews>
    <sheetView workbookViewId="0">
      <selection activeCell="F5" sqref="F5"/>
    </sheetView>
  </sheetViews>
  <sheetFormatPr defaultRowHeight="15" x14ac:dyDescent="0.25"/>
  <cols>
    <col min="1" max="1" width="16.28515625" style="53" customWidth="1"/>
    <col min="2" max="2" width="11.42578125" style="53" customWidth="1"/>
    <col min="3" max="3" width="9.5703125" style="53" bestFit="1" customWidth="1"/>
    <col min="4" max="4" width="9.140625" style="53"/>
    <col min="5" max="5" width="11.85546875" style="53" customWidth="1"/>
    <col min="6" max="6" width="11.42578125" style="53" customWidth="1"/>
    <col min="7" max="7" width="12" style="53" customWidth="1"/>
    <col min="8" max="8" width="15.85546875" style="53" customWidth="1"/>
    <col min="9" max="16384" width="9.140625" style="53"/>
  </cols>
  <sheetData>
    <row r="3" spans="1:8" x14ac:dyDescent="0.25">
      <c r="A3" s="54" t="s">
        <v>110</v>
      </c>
      <c r="B3" s="54"/>
    </row>
    <row r="4" spans="1:8" x14ac:dyDescent="0.25">
      <c r="A4" s="54"/>
      <c r="B4" s="54"/>
      <c r="F4" s="95" t="s">
        <v>104</v>
      </c>
    </row>
    <row r="5" spans="1:8" ht="33.75" x14ac:dyDescent="0.25">
      <c r="A5" s="61" t="s">
        <v>50</v>
      </c>
      <c r="B5" s="61" t="s">
        <v>53</v>
      </c>
      <c r="C5" s="61" t="s">
        <v>3</v>
      </c>
      <c r="D5" s="61" t="s">
        <v>111</v>
      </c>
      <c r="E5" s="61" t="s">
        <v>114</v>
      </c>
      <c r="F5" s="61" t="s">
        <v>113</v>
      </c>
      <c r="G5" s="61" t="s">
        <v>52</v>
      </c>
      <c r="H5" s="61" t="s">
        <v>54</v>
      </c>
    </row>
    <row r="6" spans="1:8" x14ac:dyDescent="0.25">
      <c r="A6" s="77" t="s">
        <v>51</v>
      </c>
      <c r="B6" s="56">
        <v>109</v>
      </c>
      <c r="C6" s="57">
        <v>13546</v>
      </c>
      <c r="D6" s="58">
        <v>1459143.4029999999</v>
      </c>
      <c r="E6" s="58">
        <f>D6/B6</f>
        <v>13386.636724770642</v>
      </c>
      <c r="F6" s="58">
        <f>D6/C6</f>
        <v>107.71765857079581</v>
      </c>
      <c r="G6" s="58">
        <v>51088.856</v>
      </c>
      <c r="H6" s="58">
        <v>3189.1734398838526</v>
      </c>
    </row>
    <row r="7" spans="1:8" x14ac:dyDescent="0.25">
      <c r="A7" s="77" t="s">
        <v>100</v>
      </c>
      <c r="B7" s="56">
        <v>196</v>
      </c>
      <c r="C7" s="57">
        <v>11913</v>
      </c>
      <c r="D7" s="58">
        <v>1603913.953</v>
      </c>
      <c r="E7" s="58">
        <f>D7/B7</f>
        <v>8183.234454081633</v>
      </c>
      <c r="F7" s="58">
        <f>D7/C7</f>
        <v>134.63560421388399</v>
      </c>
      <c r="G7" s="58">
        <v>167182.19899999999</v>
      </c>
      <c r="H7" s="58">
        <v>3919.8548574386527</v>
      </c>
    </row>
    <row r="8" spans="1:8" x14ac:dyDescent="0.25">
      <c r="A8" s="78" t="s">
        <v>109</v>
      </c>
      <c r="B8" s="76">
        <f>B7/B6*100</f>
        <v>179.81651376146789</v>
      </c>
      <c r="C8" s="76">
        <f>C7/C6*100</f>
        <v>87.94478074708401</v>
      </c>
      <c r="D8" s="75">
        <f>D7/D6*100</f>
        <v>109.92161220770704</v>
      </c>
      <c r="E8" s="58" t="s">
        <v>72</v>
      </c>
      <c r="F8" s="58" t="s">
        <v>72</v>
      </c>
      <c r="G8" s="75">
        <f>G7/G6*100</f>
        <v>327.23809474222713</v>
      </c>
      <c r="H8" s="75">
        <f>H7/H6*100</f>
        <v>122.91131013499883</v>
      </c>
    </row>
    <row r="9" spans="1:8" x14ac:dyDescent="0.25">
      <c r="A9" s="68" t="s">
        <v>101</v>
      </c>
    </row>
    <row r="10" spans="1:8" x14ac:dyDescent="0.25">
      <c r="A10" s="60" t="s">
        <v>55</v>
      </c>
      <c r="C10" s="71"/>
      <c r="D10" s="79"/>
      <c r="G10" s="71"/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19"/>
  <sheetViews>
    <sheetView workbookViewId="0">
      <selection activeCell="E25" sqref="E25"/>
    </sheetView>
  </sheetViews>
  <sheetFormatPr defaultRowHeight="15" x14ac:dyDescent="0.25"/>
  <cols>
    <col min="1" max="1" width="10" style="53" customWidth="1"/>
    <col min="2" max="2" width="11.42578125" style="53" customWidth="1"/>
    <col min="3" max="3" width="9.5703125" style="53" bestFit="1" customWidth="1"/>
    <col min="4" max="4" width="9.140625" style="53"/>
    <col min="5" max="5" width="11.85546875" style="53" customWidth="1"/>
    <col min="6" max="6" width="11.28515625" style="53" customWidth="1"/>
    <col min="7" max="7" width="12" style="53" customWidth="1"/>
    <col min="8" max="8" width="15.85546875" style="53" customWidth="1"/>
    <col min="9" max="16384" width="9.140625" style="53"/>
  </cols>
  <sheetData>
    <row r="3" spans="1:10" x14ac:dyDescent="0.25">
      <c r="A3" s="54" t="s">
        <v>112</v>
      </c>
      <c r="B3" s="54"/>
    </row>
    <row r="4" spans="1:10" x14ac:dyDescent="0.25">
      <c r="A4" s="54"/>
      <c r="B4" s="54"/>
      <c r="F4" s="95" t="s">
        <v>104</v>
      </c>
    </row>
    <row r="5" spans="1:10" ht="33.75" x14ac:dyDescent="0.25">
      <c r="A5" s="61" t="s">
        <v>50</v>
      </c>
      <c r="B5" s="61" t="s">
        <v>53</v>
      </c>
      <c r="C5" s="61" t="s">
        <v>3</v>
      </c>
      <c r="D5" s="61" t="s">
        <v>111</v>
      </c>
      <c r="E5" s="61" t="s">
        <v>114</v>
      </c>
      <c r="F5" s="61" t="s">
        <v>113</v>
      </c>
      <c r="G5" s="61" t="s">
        <v>52</v>
      </c>
      <c r="H5" s="61" t="s">
        <v>54</v>
      </c>
    </row>
    <row r="6" spans="1:10" x14ac:dyDescent="0.25">
      <c r="A6" s="55" t="s">
        <v>51</v>
      </c>
      <c r="B6" s="56">
        <v>109</v>
      </c>
      <c r="C6" s="57">
        <v>13546</v>
      </c>
      <c r="D6" s="58">
        <v>1459143.4029999999</v>
      </c>
      <c r="E6" s="58">
        <f>D6/B6</f>
        <v>13386.636724770642</v>
      </c>
      <c r="F6" s="58">
        <f>D6/C6</f>
        <v>107.71765857079581</v>
      </c>
      <c r="G6" s="58">
        <v>51088.856</v>
      </c>
      <c r="H6" s="58">
        <v>3189.1734398838526</v>
      </c>
    </row>
    <row r="7" spans="1:10" x14ac:dyDescent="0.25">
      <c r="A7" s="55" t="s">
        <v>11</v>
      </c>
      <c r="B7" s="56">
        <v>133</v>
      </c>
      <c r="C7" s="57">
        <v>13936</v>
      </c>
      <c r="D7" s="58">
        <v>1483925.166</v>
      </c>
      <c r="E7" s="58">
        <f>D7/B7</f>
        <v>11157.332075187969</v>
      </c>
      <c r="F7" s="58">
        <f>D7/C7</f>
        <v>106.48142695177957</v>
      </c>
      <c r="G7" s="58">
        <v>42043.525000000001</v>
      </c>
      <c r="H7" s="58">
        <v>3168.9880525258322</v>
      </c>
    </row>
    <row r="8" spans="1:10" x14ac:dyDescent="0.25">
      <c r="A8" s="55" t="s">
        <v>12</v>
      </c>
      <c r="B8" s="56">
        <v>145</v>
      </c>
      <c r="C8" s="57">
        <v>13928</v>
      </c>
      <c r="D8" s="58">
        <v>1484999.973</v>
      </c>
      <c r="E8" s="58">
        <f>D8/B8</f>
        <v>10241.379124137931</v>
      </c>
      <c r="F8" s="58">
        <f t="shared" ref="F8:F15" si="0">D8/C8</f>
        <v>106.61975682079265</v>
      </c>
      <c r="G8" s="58">
        <v>59238.783000000003</v>
      </c>
      <c r="H8" s="58">
        <v>3306.3887193662645</v>
      </c>
    </row>
    <row r="9" spans="1:10" x14ac:dyDescent="0.25">
      <c r="A9" s="55" t="s">
        <v>13</v>
      </c>
      <c r="B9" s="56">
        <v>149</v>
      </c>
      <c r="C9" s="57">
        <v>14435</v>
      </c>
      <c r="D9" s="58">
        <v>1387597.149</v>
      </c>
      <c r="E9" s="58">
        <f>D9/B9</f>
        <v>9312.7325436241608</v>
      </c>
      <c r="F9" s="58">
        <f t="shared" si="0"/>
        <v>96.127270453758229</v>
      </c>
      <c r="G9" s="58">
        <v>78285.762000000002</v>
      </c>
      <c r="H9" s="58">
        <v>3009.8427895162222</v>
      </c>
    </row>
    <row r="10" spans="1:10" x14ac:dyDescent="0.25">
      <c r="A10" s="55" t="s">
        <v>14</v>
      </c>
      <c r="B10" s="56">
        <v>160</v>
      </c>
      <c r="C10" s="57">
        <v>13400</v>
      </c>
      <c r="D10" s="58">
        <v>1203458.4350000001</v>
      </c>
      <c r="E10" s="58">
        <f t="shared" ref="E10:E15" si="1">D10/B10</f>
        <v>7521.6152187500002</v>
      </c>
      <c r="F10" s="58">
        <f t="shared" si="0"/>
        <v>89.810330970149252</v>
      </c>
      <c r="G10" s="58">
        <v>47501.120000000003</v>
      </c>
      <c r="H10" s="58">
        <v>3023.3623631840796</v>
      </c>
    </row>
    <row r="11" spans="1:10" x14ac:dyDescent="0.25">
      <c r="A11" s="55" t="s">
        <v>15</v>
      </c>
      <c r="B11" s="56">
        <v>153</v>
      </c>
      <c r="C11" s="57">
        <v>13076</v>
      </c>
      <c r="D11" s="58">
        <v>1205875.0619999999</v>
      </c>
      <c r="E11" s="58">
        <f t="shared" si="1"/>
        <v>7881.5363529411761</v>
      </c>
      <c r="F11" s="58">
        <f t="shared" si="0"/>
        <v>92.220485010706625</v>
      </c>
      <c r="G11" s="58">
        <v>45237.495000000003</v>
      </c>
      <c r="H11" s="58">
        <v>3073.0591350565924</v>
      </c>
    </row>
    <row r="12" spans="1:10" x14ac:dyDescent="0.25">
      <c r="A12" s="55" t="s">
        <v>16</v>
      </c>
      <c r="B12" s="56">
        <v>158</v>
      </c>
      <c r="C12" s="57">
        <v>12716</v>
      </c>
      <c r="D12" s="58">
        <v>1253540.74</v>
      </c>
      <c r="E12" s="58">
        <f t="shared" si="1"/>
        <v>7933.8021518987343</v>
      </c>
      <c r="F12" s="58">
        <f t="shared" si="0"/>
        <v>98.579800251651463</v>
      </c>
      <c r="G12" s="58">
        <v>56920.487999999998</v>
      </c>
      <c r="H12" s="58">
        <v>3282.0672577854671</v>
      </c>
    </row>
    <row r="13" spans="1:10" x14ac:dyDescent="0.25">
      <c r="A13" s="55" t="s">
        <v>17</v>
      </c>
      <c r="B13" s="56">
        <v>159</v>
      </c>
      <c r="C13" s="57">
        <v>12702</v>
      </c>
      <c r="D13" s="58">
        <v>1310087.3230000001</v>
      </c>
      <c r="E13" s="58">
        <f t="shared" si="1"/>
        <v>8239.5429119496857</v>
      </c>
      <c r="F13" s="58">
        <f t="shared" si="0"/>
        <v>103.14023956857189</v>
      </c>
      <c r="G13" s="58">
        <v>80686.790999999997</v>
      </c>
      <c r="H13" s="58">
        <v>3383.7504067600898</v>
      </c>
      <c r="I13" s="71"/>
      <c r="J13" s="72"/>
    </row>
    <row r="14" spans="1:10" x14ac:dyDescent="0.25">
      <c r="A14" s="55" t="s">
        <v>24</v>
      </c>
      <c r="B14" s="56">
        <v>170</v>
      </c>
      <c r="C14" s="57">
        <v>12584</v>
      </c>
      <c r="D14" s="58">
        <v>1327370.719</v>
      </c>
      <c r="E14" s="58">
        <f t="shared" si="1"/>
        <v>7808.0630529411765</v>
      </c>
      <c r="F14" s="58">
        <f t="shared" si="0"/>
        <v>105.48082636681501</v>
      </c>
      <c r="G14" s="58">
        <v>74148.637000000002</v>
      </c>
      <c r="H14" s="58">
        <v>3317.9894376456873</v>
      </c>
    </row>
    <row r="15" spans="1:10" x14ac:dyDescent="0.25">
      <c r="A15" s="55" t="s">
        <v>69</v>
      </c>
      <c r="B15" s="56">
        <v>174</v>
      </c>
      <c r="C15" s="57">
        <v>12031</v>
      </c>
      <c r="D15" s="58">
        <v>1497813.61</v>
      </c>
      <c r="E15" s="58">
        <f t="shared" si="1"/>
        <v>8608.1241954022989</v>
      </c>
      <c r="F15" s="58">
        <f t="shared" si="0"/>
        <v>124.49618568697532</v>
      </c>
      <c r="G15" s="59">
        <v>-28386.614000000001</v>
      </c>
      <c r="H15" s="58">
        <v>3958.210061507772</v>
      </c>
      <c r="I15" s="71"/>
    </row>
    <row r="16" spans="1:10" x14ac:dyDescent="0.25">
      <c r="A16" s="55" t="s">
        <v>100</v>
      </c>
      <c r="B16" s="56">
        <v>196</v>
      </c>
      <c r="C16" s="57">
        <v>11913</v>
      </c>
      <c r="D16" s="58">
        <v>1603913.953</v>
      </c>
      <c r="E16" s="58">
        <f>D16/B16</f>
        <v>8183.234454081633</v>
      </c>
      <c r="F16" s="58">
        <f>D16/C16</f>
        <v>134.63560421388399</v>
      </c>
      <c r="G16" s="58">
        <v>167182.19899999999</v>
      </c>
      <c r="H16" s="58">
        <v>3919.8548574386527</v>
      </c>
    </row>
    <row r="17" spans="1:4" x14ac:dyDescent="0.25">
      <c r="A17" s="68" t="s">
        <v>70</v>
      </c>
    </row>
    <row r="18" spans="1:4" x14ac:dyDescent="0.25">
      <c r="A18" s="60" t="s">
        <v>55</v>
      </c>
    </row>
    <row r="19" spans="1:4" x14ac:dyDescent="0.25">
      <c r="D19" s="71"/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5"/>
  <sheetViews>
    <sheetView showGridLines="0" workbookViewId="0">
      <selection activeCell="S20" sqref="S20"/>
    </sheetView>
  </sheetViews>
  <sheetFormatPr defaultRowHeight="15" x14ac:dyDescent="0.25"/>
  <cols>
    <col min="1" max="1" width="19.28515625" style="46" customWidth="1"/>
    <col min="2" max="4" width="8.28515625" style="46" customWidth="1"/>
    <col min="5" max="5" width="6.42578125" style="46" bestFit="1" customWidth="1"/>
    <col min="6" max="9" width="7.42578125" style="46" bestFit="1" customWidth="1"/>
    <col min="10" max="11" width="7.5703125" style="46" customWidth="1"/>
    <col min="12" max="12" width="7.28515625" style="46" customWidth="1"/>
    <col min="13" max="17" width="7.42578125" style="46" bestFit="1" customWidth="1"/>
    <col min="18" max="23" width="10.7109375" style="46" customWidth="1"/>
    <col min="24" max="16384" width="9.140625" style="46"/>
  </cols>
  <sheetData>
    <row r="1" spans="1:23" ht="15" customHeight="1" x14ac:dyDescent="0.25">
      <c r="A1" s="45" t="s">
        <v>46</v>
      </c>
      <c r="B1" s="45"/>
      <c r="C1" s="45"/>
      <c r="D1" s="45"/>
      <c r="E1" s="45"/>
      <c r="F1" s="45"/>
      <c r="G1" s="45"/>
      <c r="H1" s="45"/>
      <c r="I1" s="45"/>
      <c r="J1" s="45"/>
    </row>
    <row r="2" spans="1:23" ht="20.25" customHeight="1" x14ac:dyDescent="0.25">
      <c r="L2" s="105"/>
      <c r="M2" s="106"/>
      <c r="N2" s="106"/>
      <c r="O2" s="106"/>
      <c r="P2" s="106"/>
      <c r="Q2" s="47"/>
    </row>
    <row r="3" spans="1:23" x14ac:dyDescent="0.25">
      <c r="A3" s="107" t="s">
        <v>115</v>
      </c>
      <c r="B3" s="107"/>
      <c r="C3" s="107"/>
      <c r="D3" s="107"/>
      <c r="E3" s="107"/>
      <c r="F3" s="107"/>
      <c r="G3" s="107"/>
      <c r="H3" s="107"/>
      <c r="I3" s="107"/>
      <c r="J3" s="107"/>
      <c r="K3" s="108"/>
      <c r="L3" s="108"/>
      <c r="M3" s="108"/>
      <c r="N3" s="108"/>
      <c r="O3" s="108"/>
      <c r="P3" s="108"/>
      <c r="Q3" s="109"/>
      <c r="R3" s="48"/>
      <c r="S3" s="48"/>
      <c r="T3" s="48"/>
      <c r="U3" s="48"/>
      <c r="V3" s="48"/>
      <c r="W3" s="48"/>
    </row>
    <row r="4" spans="1:23" ht="11.25" customHeight="1" x14ac:dyDescent="0.25">
      <c r="A4" s="112" t="s">
        <v>108</v>
      </c>
      <c r="B4" s="113"/>
      <c r="C4" s="113"/>
      <c r="D4" s="113"/>
      <c r="E4" s="113"/>
      <c r="F4" s="113"/>
      <c r="G4" s="113"/>
      <c r="H4" s="113"/>
      <c r="I4" s="113"/>
      <c r="J4" s="113"/>
      <c r="K4" s="113"/>
      <c r="L4" s="113"/>
      <c r="M4" s="80"/>
      <c r="N4" s="80"/>
      <c r="O4" s="80"/>
      <c r="P4" s="80"/>
      <c r="Q4" s="81"/>
    </row>
    <row r="5" spans="1:23" x14ac:dyDescent="0.25">
      <c r="A5" s="50" t="s">
        <v>0</v>
      </c>
      <c r="B5" s="50" t="s">
        <v>51</v>
      </c>
      <c r="C5" s="50" t="s">
        <v>11</v>
      </c>
      <c r="D5" s="50" t="s">
        <v>12</v>
      </c>
      <c r="E5" s="50" t="s">
        <v>13</v>
      </c>
      <c r="F5" s="50" t="s">
        <v>14</v>
      </c>
      <c r="G5" s="50" t="s">
        <v>15</v>
      </c>
      <c r="H5" s="50" t="s">
        <v>16</v>
      </c>
      <c r="I5" s="50" t="s">
        <v>17</v>
      </c>
      <c r="J5" s="50" t="s">
        <v>24</v>
      </c>
      <c r="K5" s="50" t="s">
        <v>69</v>
      </c>
      <c r="L5" s="50" t="s">
        <v>100</v>
      </c>
    </row>
    <row r="6" spans="1:23" ht="28.5" customHeight="1" x14ac:dyDescent="0.25">
      <c r="A6" s="62" t="s">
        <v>47</v>
      </c>
      <c r="B6" s="58">
        <v>51088.856</v>
      </c>
      <c r="C6" s="58">
        <v>42043.525000000001</v>
      </c>
      <c r="D6" s="58">
        <v>59238.783000000003</v>
      </c>
      <c r="E6" s="58">
        <v>78285.762000000002</v>
      </c>
      <c r="F6" s="58">
        <v>47501.120000000003</v>
      </c>
      <c r="G6" s="58">
        <v>45237.495000000003</v>
      </c>
      <c r="H6" s="58">
        <v>56920.487999999998</v>
      </c>
      <c r="I6" s="58">
        <v>80686.790999999997</v>
      </c>
      <c r="J6" s="58">
        <v>74148.637000000002</v>
      </c>
      <c r="K6" s="59">
        <v>-28386.614000000001</v>
      </c>
      <c r="L6" s="58">
        <v>167182.19899999999</v>
      </c>
    </row>
    <row r="7" spans="1:23" x14ac:dyDescent="0.25">
      <c r="A7" s="110"/>
      <c r="B7" s="110"/>
      <c r="C7" s="110"/>
      <c r="D7" s="110"/>
      <c r="E7" s="110"/>
      <c r="F7" s="110"/>
      <c r="G7" s="110"/>
      <c r="H7" s="110"/>
      <c r="I7" s="110"/>
      <c r="J7" s="110"/>
      <c r="K7" s="110"/>
      <c r="L7" s="110"/>
      <c r="M7" s="110"/>
      <c r="N7" s="110"/>
      <c r="O7" s="52"/>
      <c r="R7" s="52"/>
    </row>
    <row r="8" spans="1:23" x14ac:dyDescent="0.25">
      <c r="A8" s="111" t="s">
        <v>46</v>
      </c>
      <c r="B8" s="111"/>
      <c r="C8" s="111"/>
      <c r="D8" s="111"/>
      <c r="E8" s="111"/>
      <c r="F8" s="111"/>
      <c r="G8" s="111"/>
      <c r="H8" s="111"/>
      <c r="I8" s="111"/>
      <c r="J8" s="111"/>
      <c r="K8" s="111"/>
      <c r="L8" s="111"/>
      <c r="M8" s="111"/>
      <c r="N8" s="111"/>
    </row>
    <row r="9" spans="1:23" x14ac:dyDescent="0.25">
      <c r="A9" s="43"/>
      <c r="B9" s="43"/>
      <c r="C9" s="43"/>
      <c r="D9" s="43"/>
      <c r="E9" s="43"/>
      <c r="F9" s="43"/>
      <c r="G9" s="43"/>
      <c r="H9" s="43"/>
      <c r="I9" s="43"/>
      <c r="J9" s="43"/>
      <c r="K9" s="49"/>
    </row>
    <row r="24" spans="1:10" x14ac:dyDescent="0.25">
      <c r="A24" s="68" t="s">
        <v>71</v>
      </c>
      <c r="B24" s="3"/>
      <c r="C24" s="3"/>
      <c r="D24" s="3"/>
      <c r="E24" s="3"/>
      <c r="F24" s="3"/>
      <c r="G24" s="3"/>
      <c r="H24" s="3"/>
      <c r="I24" s="3"/>
      <c r="J24" s="3"/>
    </row>
    <row r="25" spans="1:10" x14ac:dyDescent="0.25">
      <c r="A25" s="3" t="s">
        <v>23</v>
      </c>
    </row>
  </sheetData>
  <mergeCells count="5">
    <mergeCell ref="L2:P2"/>
    <mergeCell ref="A3:Q3"/>
    <mergeCell ref="A7:N7"/>
    <mergeCell ref="A8:N8"/>
    <mergeCell ref="A4:L4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1"/>
  <sheetViews>
    <sheetView tabSelected="1" topLeftCell="A2" workbookViewId="0">
      <selection activeCell="S30" sqref="S30"/>
    </sheetView>
  </sheetViews>
  <sheetFormatPr defaultRowHeight="15" x14ac:dyDescent="0.25"/>
  <cols>
    <col min="1" max="1" width="5.7109375" style="2" customWidth="1"/>
    <col min="2" max="2" width="35.7109375" style="2" customWidth="1"/>
    <col min="3" max="3" width="4.5703125" style="2" bestFit="1" customWidth="1"/>
    <col min="4" max="5" width="8" style="2" bestFit="1" customWidth="1"/>
    <col min="6" max="7" width="9.7109375" style="2" customWidth="1"/>
    <col min="8" max="8" width="7.5703125" style="2" customWidth="1"/>
    <col min="9" max="10" width="8.7109375" style="2" customWidth="1"/>
    <col min="11" max="11" width="6.42578125" style="2" customWidth="1"/>
    <col min="12" max="13" width="8.7109375" style="2" customWidth="1"/>
    <col min="14" max="14" width="6.28515625" style="2" customWidth="1"/>
    <col min="15" max="16" width="9.7109375" style="2" customWidth="1"/>
    <col min="17" max="17" width="6.140625" style="2" customWidth="1"/>
    <col min="18" max="18" width="7.42578125" style="2" customWidth="1"/>
    <col min="19" max="19" width="6.7109375" style="2" customWidth="1"/>
    <col min="20" max="20" width="8.5703125" style="2" customWidth="1"/>
    <col min="21" max="22" width="8.7109375" style="2" customWidth="1"/>
    <col min="23" max="23" width="5.42578125" style="2" bestFit="1" customWidth="1"/>
    <col min="24" max="16384" width="9.140625" style="2"/>
  </cols>
  <sheetData>
    <row r="1" spans="1:23" x14ac:dyDescent="0.25">
      <c r="A1" s="14" t="s">
        <v>102</v>
      </c>
      <c r="B1" s="15"/>
      <c r="C1" s="15"/>
      <c r="D1" s="15"/>
      <c r="E1" s="15"/>
    </row>
    <row r="2" spans="1:23" x14ac:dyDescent="0.25">
      <c r="A2" s="16" t="s">
        <v>28</v>
      </c>
      <c r="B2" s="17"/>
      <c r="C2" s="15"/>
      <c r="D2" s="15"/>
      <c r="E2" s="15"/>
    </row>
    <row r="3" spans="1:23" x14ac:dyDescent="0.25">
      <c r="A3" s="18" t="s">
        <v>98</v>
      </c>
      <c r="B3" s="19"/>
      <c r="C3" s="15"/>
      <c r="D3" s="15"/>
      <c r="E3" s="15"/>
    </row>
    <row r="4" spans="1:23" x14ac:dyDescent="0.25">
      <c r="A4" s="16" t="s">
        <v>29</v>
      </c>
      <c r="B4" s="17"/>
      <c r="C4" s="15"/>
      <c r="D4" s="15"/>
      <c r="E4" s="15"/>
    </row>
    <row r="6" spans="1:23" ht="24" customHeight="1" x14ac:dyDescent="0.25">
      <c r="A6" s="114" t="s">
        <v>30</v>
      </c>
      <c r="B6" s="115"/>
      <c r="C6" s="114" t="s">
        <v>6</v>
      </c>
      <c r="D6" s="114"/>
      <c r="E6" s="114"/>
      <c r="F6" s="114" t="s">
        <v>7</v>
      </c>
      <c r="G6" s="114"/>
      <c r="H6" s="114"/>
      <c r="I6" s="114" t="s">
        <v>4</v>
      </c>
      <c r="J6" s="114"/>
      <c r="K6" s="114"/>
      <c r="L6" s="114" t="s">
        <v>8</v>
      </c>
      <c r="M6" s="114"/>
      <c r="N6" s="114"/>
      <c r="O6" s="114" t="s">
        <v>9</v>
      </c>
      <c r="P6" s="114"/>
      <c r="Q6" s="114"/>
      <c r="R6" s="114" t="s">
        <v>31</v>
      </c>
      <c r="S6" s="114"/>
      <c r="T6" s="114"/>
      <c r="U6" s="114" t="s">
        <v>10</v>
      </c>
      <c r="V6" s="114"/>
      <c r="W6" s="114"/>
    </row>
    <row r="7" spans="1:23" x14ac:dyDescent="0.25">
      <c r="A7" s="20" t="s">
        <v>32</v>
      </c>
      <c r="B7" s="21" t="s">
        <v>33</v>
      </c>
      <c r="C7" s="22" t="s">
        <v>34</v>
      </c>
      <c r="D7" s="22" t="s">
        <v>35</v>
      </c>
      <c r="E7" s="22" t="s">
        <v>36</v>
      </c>
      <c r="F7" s="22" t="s">
        <v>69</v>
      </c>
      <c r="G7" s="22" t="s">
        <v>100</v>
      </c>
      <c r="H7" s="22" t="s">
        <v>5</v>
      </c>
      <c r="I7" s="22" t="s">
        <v>69</v>
      </c>
      <c r="J7" s="22" t="s">
        <v>100</v>
      </c>
      <c r="K7" s="23" t="s">
        <v>5</v>
      </c>
      <c r="L7" s="22" t="s">
        <v>69</v>
      </c>
      <c r="M7" s="22" t="s">
        <v>100</v>
      </c>
      <c r="N7" s="22" t="s">
        <v>5</v>
      </c>
      <c r="O7" s="22" t="s">
        <v>69</v>
      </c>
      <c r="P7" s="22" t="s">
        <v>100</v>
      </c>
      <c r="Q7" s="23" t="s">
        <v>5</v>
      </c>
      <c r="R7" s="22" t="s">
        <v>69</v>
      </c>
      <c r="S7" s="22" t="s">
        <v>100</v>
      </c>
      <c r="T7" s="24" t="s">
        <v>5</v>
      </c>
      <c r="U7" s="22" t="s">
        <v>69</v>
      </c>
      <c r="V7" s="22" t="s">
        <v>100</v>
      </c>
      <c r="W7" s="24" t="s">
        <v>5</v>
      </c>
    </row>
    <row r="8" spans="1:23" x14ac:dyDescent="0.25">
      <c r="A8" s="44">
        <v>1</v>
      </c>
      <c r="B8" s="25" t="s">
        <v>37</v>
      </c>
      <c r="C8" s="26">
        <v>7</v>
      </c>
      <c r="D8" s="27">
        <v>5</v>
      </c>
      <c r="E8" s="28">
        <v>2</v>
      </c>
      <c r="F8" s="29">
        <v>32190.22</v>
      </c>
      <c r="G8" s="29">
        <v>26631.306</v>
      </c>
      <c r="H8" s="30">
        <v>82.73104688318378</v>
      </c>
      <c r="I8" s="26">
        <v>723.27300000000002</v>
      </c>
      <c r="J8" s="27">
        <v>1063.193</v>
      </c>
      <c r="K8" s="31">
        <v>146.99746845243772</v>
      </c>
      <c r="L8" s="29">
        <v>15358.147000000001</v>
      </c>
      <c r="M8" s="29">
        <v>10164.76</v>
      </c>
      <c r="N8" s="30">
        <v>66.184807320831084</v>
      </c>
      <c r="O8" s="32">
        <v>-14634.874</v>
      </c>
      <c r="P8" s="32">
        <v>-9101.5669999999991</v>
      </c>
      <c r="Q8" s="31">
        <v>62.190948825387906</v>
      </c>
      <c r="R8" s="29">
        <v>320</v>
      </c>
      <c r="S8" s="29">
        <v>151</v>
      </c>
      <c r="T8" s="30">
        <v>47.1875</v>
      </c>
      <c r="U8" s="26">
        <v>4224.7041666666664</v>
      </c>
      <c r="V8" s="27">
        <v>5372.3509933774831</v>
      </c>
      <c r="W8" s="33">
        <v>127.16514059767461</v>
      </c>
    </row>
    <row r="9" spans="1:23" x14ac:dyDescent="0.25">
      <c r="A9" s="44">
        <v>3</v>
      </c>
      <c r="B9" s="25" t="s">
        <v>38</v>
      </c>
      <c r="C9" s="26">
        <v>4</v>
      </c>
      <c r="D9" s="27">
        <v>2</v>
      </c>
      <c r="E9" s="28">
        <v>2</v>
      </c>
      <c r="F9" s="29">
        <v>3755.7020000000002</v>
      </c>
      <c r="G9" s="29">
        <v>4184.482</v>
      </c>
      <c r="H9" s="30">
        <v>111.41677374828993</v>
      </c>
      <c r="I9" s="26">
        <v>580.97500000000002</v>
      </c>
      <c r="J9" s="27">
        <v>119.267</v>
      </c>
      <c r="K9" s="31">
        <v>20.528766298033478</v>
      </c>
      <c r="L9" s="29">
        <v>0</v>
      </c>
      <c r="M9" s="29">
        <v>47.515000000000001</v>
      </c>
      <c r="N9" s="30"/>
      <c r="O9" s="27">
        <v>580.97500000000002</v>
      </c>
      <c r="P9" s="27">
        <v>71.751999999999995</v>
      </c>
      <c r="Q9" s="31">
        <v>12.350273247557984</v>
      </c>
      <c r="R9" s="29">
        <v>16</v>
      </c>
      <c r="S9" s="29">
        <v>13</v>
      </c>
      <c r="T9" s="30">
        <v>81.25</v>
      </c>
      <c r="U9" s="26">
        <v>3936.4895833333335</v>
      </c>
      <c r="V9" s="27">
        <v>4932.8076923076924</v>
      </c>
      <c r="W9" s="33">
        <v>125.3098118992277</v>
      </c>
    </row>
    <row r="10" spans="1:23" x14ac:dyDescent="0.25">
      <c r="A10" s="44">
        <v>4</v>
      </c>
      <c r="B10" s="25" t="s">
        <v>39</v>
      </c>
      <c r="C10" s="26">
        <v>3</v>
      </c>
      <c r="D10" s="27">
        <v>2</v>
      </c>
      <c r="E10" s="28">
        <v>1</v>
      </c>
      <c r="F10" s="29">
        <v>2105.54</v>
      </c>
      <c r="G10" s="29">
        <v>2708.422</v>
      </c>
      <c r="H10" s="30">
        <v>128.63312974343876</v>
      </c>
      <c r="I10" s="26">
        <v>445.88200000000001</v>
      </c>
      <c r="J10" s="27">
        <v>804.70399999999995</v>
      </c>
      <c r="K10" s="31">
        <v>180.47465472927814</v>
      </c>
      <c r="L10" s="29">
        <v>191.78800000000001</v>
      </c>
      <c r="M10" s="29">
        <v>333.82900000000001</v>
      </c>
      <c r="N10" s="30">
        <v>174.06146369950153</v>
      </c>
      <c r="O10" s="27">
        <v>254.09399999999999</v>
      </c>
      <c r="P10" s="27">
        <v>470.875</v>
      </c>
      <c r="Q10" s="31">
        <v>185.31527702346375</v>
      </c>
      <c r="R10" s="29">
        <v>14</v>
      </c>
      <c r="S10" s="29">
        <v>14</v>
      </c>
      <c r="T10" s="30">
        <v>100</v>
      </c>
      <c r="U10" s="26">
        <v>3364.4047619047619</v>
      </c>
      <c r="V10" s="27">
        <v>2909.5357142857142</v>
      </c>
      <c r="W10" s="33">
        <v>86.479954707901342</v>
      </c>
    </row>
    <row r="11" spans="1:23" x14ac:dyDescent="0.25">
      <c r="A11" s="44">
        <v>5</v>
      </c>
      <c r="B11" s="25" t="s">
        <v>80</v>
      </c>
      <c r="C11" s="26">
        <v>6</v>
      </c>
      <c r="D11" s="27">
        <v>5</v>
      </c>
      <c r="E11" s="28">
        <v>1</v>
      </c>
      <c r="F11" s="29">
        <v>20595.977999999999</v>
      </c>
      <c r="G11" s="29">
        <v>21236.330999999998</v>
      </c>
      <c r="H11" s="30">
        <v>103.10911674114239</v>
      </c>
      <c r="I11" s="26">
        <v>379.75400000000002</v>
      </c>
      <c r="J11" s="27">
        <v>1499.221</v>
      </c>
      <c r="K11" s="31">
        <v>394.78741501077013</v>
      </c>
      <c r="L11" s="29">
        <v>462.54199999999997</v>
      </c>
      <c r="M11" s="29">
        <v>747.31100000000004</v>
      </c>
      <c r="N11" s="30">
        <v>161.56608480959568</v>
      </c>
      <c r="O11" s="32">
        <v>-82.787999999999997</v>
      </c>
      <c r="P11" s="27">
        <v>751.91</v>
      </c>
      <c r="Q11" s="31" t="s">
        <v>72</v>
      </c>
      <c r="R11" s="29">
        <v>186</v>
      </c>
      <c r="S11" s="29">
        <v>177</v>
      </c>
      <c r="T11" s="30">
        <v>95.161290322580655</v>
      </c>
      <c r="U11" s="26">
        <v>3502.9202508960575</v>
      </c>
      <c r="V11" s="27">
        <v>3511.818267419962</v>
      </c>
      <c r="W11" s="33">
        <v>100.25401710249122</v>
      </c>
    </row>
    <row r="12" spans="1:23" x14ac:dyDescent="0.25">
      <c r="A12" s="44">
        <v>6</v>
      </c>
      <c r="B12" s="25" t="s">
        <v>48</v>
      </c>
      <c r="C12" s="26">
        <v>1</v>
      </c>
      <c r="D12" s="27">
        <v>1</v>
      </c>
      <c r="E12" s="28">
        <v>0</v>
      </c>
      <c r="F12" s="29">
        <v>1882.8820000000001</v>
      </c>
      <c r="G12" s="29">
        <v>1E-3</v>
      </c>
      <c r="H12" s="30">
        <v>5.3110072750177659E-5</v>
      </c>
      <c r="I12" s="26">
        <v>19.556000000000001</v>
      </c>
      <c r="J12" s="27">
        <v>1E-3</v>
      </c>
      <c r="K12" s="31">
        <v>5.1135201472693806E-3</v>
      </c>
      <c r="L12" s="29">
        <v>0</v>
      </c>
      <c r="M12" s="29">
        <v>0</v>
      </c>
      <c r="N12" s="30"/>
      <c r="O12" s="27">
        <v>19.556000000000001</v>
      </c>
      <c r="P12" s="27">
        <v>1E-3</v>
      </c>
      <c r="Q12" s="31">
        <v>5.1135201472693806E-3</v>
      </c>
      <c r="R12" s="29">
        <v>21</v>
      </c>
      <c r="S12" s="29">
        <v>19</v>
      </c>
      <c r="T12" s="30">
        <v>90.476190476190482</v>
      </c>
      <c r="U12" s="26">
        <v>3112.1269841269841</v>
      </c>
      <c r="V12" s="27">
        <v>3920</v>
      </c>
      <c r="W12" s="96">
        <f>V12*100/U12</f>
        <v>125.95887057287416</v>
      </c>
    </row>
    <row r="13" spans="1:23" x14ac:dyDescent="0.25">
      <c r="A13" s="44">
        <v>7</v>
      </c>
      <c r="B13" s="25" t="s">
        <v>76</v>
      </c>
      <c r="C13" s="26">
        <v>4</v>
      </c>
      <c r="D13" s="27">
        <v>4</v>
      </c>
      <c r="E13" s="28">
        <v>0</v>
      </c>
      <c r="F13" s="29">
        <v>12444.964</v>
      </c>
      <c r="G13" s="29">
        <v>10234.929</v>
      </c>
      <c r="H13" s="30">
        <v>82.241531594627347</v>
      </c>
      <c r="I13" s="26">
        <v>187.54900000000001</v>
      </c>
      <c r="J13" s="27">
        <v>193.63399999999999</v>
      </c>
      <c r="K13" s="31">
        <v>103.24448544113804</v>
      </c>
      <c r="L13" s="29">
        <v>1059.703</v>
      </c>
      <c r="M13" s="29">
        <v>0</v>
      </c>
      <c r="N13" s="30">
        <v>0</v>
      </c>
      <c r="O13" s="32">
        <v>-872.154</v>
      </c>
      <c r="P13" s="27">
        <v>193.63399999999999</v>
      </c>
      <c r="Q13" s="31" t="s">
        <v>72</v>
      </c>
      <c r="R13" s="29">
        <v>191</v>
      </c>
      <c r="S13" s="29">
        <v>141</v>
      </c>
      <c r="T13" s="30">
        <v>73.821989528795811</v>
      </c>
      <c r="U13" s="26">
        <v>3161.7713787085518</v>
      </c>
      <c r="V13" s="27">
        <v>3285.5135933806146</v>
      </c>
      <c r="W13" s="33">
        <v>103.9136989949794</v>
      </c>
    </row>
    <row r="14" spans="1:23" x14ac:dyDescent="0.25">
      <c r="A14" s="44">
        <v>8</v>
      </c>
      <c r="B14" s="25" t="s">
        <v>40</v>
      </c>
      <c r="C14" s="26">
        <v>10</v>
      </c>
      <c r="D14" s="27">
        <v>9</v>
      </c>
      <c r="E14" s="28">
        <v>1</v>
      </c>
      <c r="F14" s="29">
        <v>20218.572</v>
      </c>
      <c r="G14" s="29">
        <v>27591.11</v>
      </c>
      <c r="H14" s="30">
        <v>136.46418748069843</v>
      </c>
      <c r="I14" s="26">
        <v>2091.9690000000001</v>
      </c>
      <c r="J14" s="27">
        <v>3130.8389999999999</v>
      </c>
      <c r="K14" s="31">
        <v>149.65991369852995</v>
      </c>
      <c r="L14" s="29">
        <v>6.9470000000000001</v>
      </c>
      <c r="M14" s="29">
        <v>23.027999999999999</v>
      </c>
      <c r="N14" s="30">
        <v>331.48121491291204</v>
      </c>
      <c r="O14" s="27">
        <v>2085.0219999999999</v>
      </c>
      <c r="P14" s="27">
        <v>3107.8110000000001</v>
      </c>
      <c r="Q14" s="31">
        <v>149.05411070003098</v>
      </c>
      <c r="R14" s="29">
        <v>119</v>
      </c>
      <c r="S14" s="29">
        <v>162</v>
      </c>
      <c r="T14" s="30">
        <v>136.1344537815126</v>
      </c>
      <c r="U14" s="26">
        <v>4152.8767507002804</v>
      </c>
      <c r="V14" s="27">
        <v>3622.228395061728</v>
      </c>
      <c r="W14" s="33">
        <v>87.222150150517436</v>
      </c>
    </row>
    <row r="15" spans="1:23" x14ac:dyDescent="0.25">
      <c r="A15" s="44">
        <v>9</v>
      </c>
      <c r="B15" s="25" t="s">
        <v>81</v>
      </c>
      <c r="C15" s="26">
        <v>1</v>
      </c>
      <c r="D15" s="27">
        <v>0</v>
      </c>
      <c r="E15" s="28">
        <v>1</v>
      </c>
      <c r="F15" s="29">
        <v>765.55700000000002</v>
      </c>
      <c r="G15" s="29">
        <v>392.255</v>
      </c>
      <c r="H15" s="30">
        <v>51.237856880676425</v>
      </c>
      <c r="I15" s="26">
        <v>0</v>
      </c>
      <c r="J15" s="27">
        <v>0</v>
      </c>
      <c r="K15" s="31"/>
      <c r="L15" s="29">
        <v>141.238</v>
      </c>
      <c r="M15" s="29">
        <v>92.853999999999999</v>
      </c>
      <c r="N15" s="30">
        <v>65.742930372845834</v>
      </c>
      <c r="O15" s="32">
        <v>-141.238</v>
      </c>
      <c r="P15" s="32">
        <v>-92.853999999999999</v>
      </c>
      <c r="Q15" s="31">
        <v>65.742930372845834</v>
      </c>
      <c r="R15" s="29">
        <v>9</v>
      </c>
      <c r="S15" s="29">
        <v>8</v>
      </c>
      <c r="T15" s="30">
        <v>88.888888888888886</v>
      </c>
      <c r="U15" s="26">
        <v>3184.7962962962961</v>
      </c>
      <c r="V15" s="27">
        <v>1882.1770833333333</v>
      </c>
      <c r="W15" s="33">
        <v>59.098821658458299</v>
      </c>
    </row>
    <row r="16" spans="1:23" x14ac:dyDescent="0.25">
      <c r="A16" s="44">
        <v>10</v>
      </c>
      <c r="B16" s="25" t="s">
        <v>75</v>
      </c>
      <c r="C16" s="26">
        <v>1</v>
      </c>
      <c r="D16" s="27">
        <v>1</v>
      </c>
      <c r="E16" s="28">
        <v>0</v>
      </c>
      <c r="F16" s="29">
        <v>3163.4140000000002</v>
      </c>
      <c r="G16" s="29">
        <v>4287.5290000000005</v>
      </c>
      <c r="H16" s="30">
        <v>135.53486834160816</v>
      </c>
      <c r="I16" s="26">
        <v>109.43899999999999</v>
      </c>
      <c r="J16" s="27">
        <v>171.834</v>
      </c>
      <c r="K16" s="31">
        <v>157.01349610285183</v>
      </c>
      <c r="L16" s="29">
        <v>0</v>
      </c>
      <c r="M16" s="29">
        <v>0</v>
      </c>
      <c r="N16" s="30"/>
      <c r="O16" s="27">
        <v>109.43899999999999</v>
      </c>
      <c r="P16" s="27">
        <v>171.834</v>
      </c>
      <c r="Q16" s="31">
        <v>157.01349610285183</v>
      </c>
      <c r="R16" s="29">
        <v>45</v>
      </c>
      <c r="S16" s="29">
        <v>43</v>
      </c>
      <c r="T16" s="30">
        <v>95.555555555555557</v>
      </c>
      <c r="U16" s="26">
        <v>2626.0537037037038</v>
      </c>
      <c r="V16" s="27">
        <v>3822.9922480620153</v>
      </c>
      <c r="W16" s="33">
        <v>145.5793627780798</v>
      </c>
    </row>
    <row r="17" spans="1:23" x14ac:dyDescent="0.25">
      <c r="A17" s="44">
        <v>11</v>
      </c>
      <c r="B17" s="25" t="s">
        <v>83</v>
      </c>
      <c r="C17" s="26">
        <v>2</v>
      </c>
      <c r="D17" s="27">
        <v>2</v>
      </c>
      <c r="E17" s="28">
        <v>0</v>
      </c>
      <c r="F17" s="29">
        <v>12650.496999999999</v>
      </c>
      <c r="G17" s="29">
        <v>11875.468999999999</v>
      </c>
      <c r="H17" s="30">
        <v>93.87353714245377</v>
      </c>
      <c r="I17" s="26">
        <v>2300.09</v>
      </c>
      <c r="J17" s="27">
        <v>1925.3420000000001</v>
      </c>
      <c r="K17" s="31">
        <v>83.707246238190677</v>
      </c>
      <c r="L17" s="29">
        <v>0</v>
      </c>
      <c r="M17" s="29">
        <v>0</v>
      </c>
      <c r="N17" s="30"/>
      <c r="O17" s="27">
        <v>2300.09</v>
      </c>
      <c r="P17" s="27">
        <v>1925.3420000000001</v>
      </c>
      <c r="Q17" s="31">
        <v>83.707246238190677</v>
      </c>
      <c r="R17" s="29">
        <v>24</v>
      </c>
      <c r="S17" s="29">
        <v>23</v>
      </c>
      <c r="T17" s="30">
        <v>95.833333333333343</v>
      </c>
      <c r="U17" s="26">
        <v>11210.395833333334</v>
      </c>
      <c r="V17" s="27">
        <v>10028.402173913044</v>
      </c>
      <c r="W17" s="33">
        <v>89.456271865925444</v>
      </c>
    </row>
    <row r="18" spans="1:23" x14ac:dyDescent="0.25">
      <c r="A18" s="44">
        <v>12</v>
      </c>
      <c r="B18" s="25" t="s">
        <v>84</v>
      </c>
      <c r="C18" s="26">
        <v>2</v>
      </c>
      <c r="D18" s="27">
        <v>1</v>
      </c>
      <c r="E18" s="28">
        <v>1</v>
      </c>
      <c r="F18" s="29">
        <v>3835.49</v>
      </c>
      <c r="G18" s="29">
        <v>4155.1809999999996</v>
      </c>
      <c r="H18" s="30">
        <v>108.33507583124972</v>
      </c>
      <c r="I18" s="26">
        <v>13.54</v>
      </c>
      <c r="J18" s="27">
        <v>48.944000000000003</v>
      </c>
      <c r="K18" s="31">
        <v>361.47710487444607</v>
      </c>
      <c r="L18" s="29">
        <v>150.42699999999999</v>
      </c>
      <c r="M18" s="29">
        <v>551.06500000000005</v>
      </c>
      <c r="N18" s="30">
        <v>366.33383634586875</v>
      </c>
      <c r="O18" s="32">
        <v>-136.887</v>
      </c>
      <c r="P18" s="32">
        <v>-502.12099999999998</v>
      </c>
      <c r="Q18" s="31">
        <v>366.81423363796415</v>
      </c>
      <c r="R18" s="29">
        <v>37</v>
      </c>
      <c r="S18" s="29">
        <v>37</v>
      </c>
      <c r="T18" s="30">
        <v>100</v>
      </c>
      <c r="U18" s="26">
        <v>3673.2815315315315</v>
      </c>
      <c r="V18" s="27">
        <v>3928.463963963964</v>
      </c>
      <c r="W18" s="33">
        <v>106.94698814239911</v>
      </c>
    </row>
    <row r="19" spans="1:23" x14ac:dyDescent="0.25">
      <c r="A19" s="44">
        <v>13</v>
      </c>
      <c r="B19" s="25" t="s">
        <v>79</v>
      </c>
      <c r="C19" s="26">
        <v>10</v>
      </c>
      <c r="D19" s="27">
        <v>6</v>
      </c>
      <c r="E19" s="28">
        <v>4</v>
      </c>
      <c r="F19" s="29">
        <v>52711.284</v>
      </c>
      <c r="G19" s="29">
        <v>65105.207999999999</v>
      </c>
      <c r="H19" s="30">
        <v>123.5128478372866</v>
      </c>
      <c r="I19" s="26">
        <v>1354.1579999999999</v>
      </c>
      <c r="J19" s="27">
        <v>1871.5640000000001</v>
      </c>
      <c r="K19" s="31">
        <v>138.20868761252382</v>
      </c>
      <c r="L19" s="29">
        <v>214.53</v>
      </c>
      <c r="M19" s="29">
        <v>3449.634</v>
      </c>
      <c r="N19" s="30" t="s">
        <v>25</v>
      </c>
      <c r="O19" s="27">
        <v>1139.6279999999999</v>
      </c>
      <c r="P19" s="32">
        <v>-1578.07</v>
      </c>
      <c r="Q19" s="31" t="s">
        <v>72</v>
      </c>
      <c r="R19" s="29">
        <v>504</v>
      </c>
      <c r="S19" s="29">
        <v>581</v>
      </c>
      <c r="T19" s="30">
        <v>115.27777777777777</v>
      </c>
      <c r="U19" s="26">
        <v>3149.6473214285711</v>
      </c>
      <c r="V19" s="27">
        <v>3233.0213711990818</v>
      </c>
      <c r="W19" s="33">
        <v>102.64709160302732</v>
      </c>
    </row>
    <row r="20" spans="1:23" x14ac:dyDescent="0.25">
      <c r="A20" s="44">
        <v>14</v>
      </c>
      <c r="B20" s="25" t="s">
        <v>78</v>
      </c>
      <c r="C20" s="26">
        <v>2</v>
      </c>
      <c r="D20" s="27">
        <v>2</v>
      </c>
      <c r="E20" s="28">
        <v>0</v>
      </c>
      <c r="F20" s="29">
        <v>31863.062000000002</v>
      </c>
      <c r="G20" s="29">
        <v>35930.802000000003</v>
      </c>
      <c r="H20" s="30">
        <v>112.76631856662111</v>
      </c>
      <c r="I20" s="26">
        <v>854.95</v>
      </c>
      <c r="J20" s="27">
        <v>863.52</v>
      </c>
      <c r="K20" s="31">
        <v>101.00239780104098</v>
      </c>
      <c r="L20" s="29">
        <v>0</v>
      </c>
      <c r="M20" s="29">
        <v>0</v>
      </c>
      <c r="N20" s="30"/>
      <c r="O20" s="27">
        <v>854.95</v>
      </c>
      <c r="P20" s="27">
        <v>863.52</v>
      </c>
      <c r="Q20" s="31">
        <v>101.00239780104098</v>
      </c>
      <c r="R20" s="29">
        <v>441</v>
      </c>
      <c r="S20" s="29">
        <v>464</v>
      </c>
      <c r="T20" s="30">
        <v>105.21541950113378</v>
      </c>
      <c r="U20" s="26">
        <v>3192.2828798185942</v>
      </c>
      <c r="V20" s="27">
        <v>3306.8572198275865</v>
      </c>
      <c r="W20" s="33">
        <v>103.58910360774492</v>
      </c>
    </row>
    <row r="21" spans="1:23" x14ac:dyDescent="0.25">
      <c r="A21" s="44">
        <v>15</v>
      </c>
      <c r="B21" s="25" t="s">
        <v>77</v>
      </c>
      <c r="C21" s="26">
        <v>3</v>
      </c>
      <c r="D21" s="27">
        <v>3</v>
      </c>
      <c r="E21" s="28">
        <v>0</v>
      </c>
      <c r="F21" s="29">
        <v>5285.9189999999999</v>
      </c>
      <c r="G21" s="29">
        <v>4496.3209999999999</v>
      </c>
      <c r="H21" s="30">
        <v>85.062237994944681</v>
      </c>
      <c r="I21" s="26">
        <v>17.713999999999999</v>
      </c>
      <c r="J21" s="27">
        <v>76.266000000000005</v>
      </c>
      <c r="K21" s="31">
        <v>430.54081517443831</v>
      </c>
      <c r="L21" s="29">
        <v>0</v>
      </c>
      <c r="M21" s="29">
        <v>0</v>
      </c>
      <c r="N21" s="30"/>
      <c r="O21" s="27">
        <v>17.713999999999999</v>
      </c>
      <c r="P21" s="27">
        <v>76.266000000000005</v>
      </c>
      <c r="Q21" s="31">
        <v>430.54081517443831</v>
      </c>
      <c r="R21" s="29">
        <v>73</v>
      </c>
      <c r="S21" s="29">
        <v>63</v>
      </c>
      <c r="T21" s="30">
        <v>86.301369863013704</v>
      </c>
      <c r="U21" s="26">
        <v>3511.1015981735159</v>
      </c>
      <c r="V21" s="27">
        <v>3262.7248677248676</v>
      </c>
      <c r="W21" s="33">
        <v>92.925960029813595</v>
      </c>
    </row>
    <row r="22" spans="1:23" x14ac:dyDescent="0.25">
      <c r="A22" s="44">
        <v>16</v>
      </c>
      <c r="B22" s="25" t="s">
        <v>62</v>
      </c>
      <c r="C22" s="26">
        <v>4</v>
      </c>
      <c r="D22" s="27">
        <v>2</v>
      </c>
      <c r="E22" s="28">
        <v>2</v>
      </c>
      <c r="F22" s="29">
        <v>3055.7930000000001</v>
      </c>
      <c r="G22" s="29">
        <v>5821.93</v>
      </c>
      <c r="H22" s="30">
        <v>190.52108568872305</v>
      </c>
      <c r="I22" s="26">
        <v>174.75700000000001</v>
      </c>
      <c r="J22" s="27">
        <v>94.62</v>
      </c>
      <c r="K22" s="31">
        <v>54.143753898270177</v>
      </c>
      <c r="L22" s="29">
        <v>18.084</v>
      </c>
      <c r="M22" s="29">
        <v>38.372999999999998</v>
      </c>
      <c r="N22" s="30">
        <v>212.193098871931</v>
      </c>
      <c r="O22" s="27">
        <v>156.673</v>
      </c>
      <c r="P22" s="27">
        <v>56.247</v>
      </c>
      <c r="Q22" s="31">
        <v>35.900889112993305</v>
      </c>
      <c r="R22" s="29">
        <v>26</v>
      </c>
      <c r="S22" s="29">
        <v>54</v>
      </c>
      <c r="T22" s="30">
        <v>207.69230769230771</v>
      </c>
      <c r="U22" s="26">
        <v>2301.5993589743589</v>
      </c>
      <c r="V22" s="27">
        <v>3283.5154320987654</v>
      </c>
      <c r="W22" s="33">
        <v>142.66233692218131</v>
      </c>
    </row>
    <row r="23" spans="1:23" x14ac:dyDescent="0.25">
      <c r="A23" s="44">
        <v>17</v>
      </c>
      <c r="B23" s="25" t="s">
        <v>41</v>
      </c>
      <c r="C23" s="26">
        <v>30</v>
      </c>
      <c r="D23" s="27">
        <v>24</v>
      </c>
      <c r="E23" s="28">
        <v>6</v>
      </c>
      <c r="F23" s="29">
        <v>79865.823999999993</v>
      </c>
      <c r="G23" s="29">
        <v>83210.229000000007</v>
      </c>
      <c r="H23" s="30">
        <v>104.18752957460254</v>
      </c>
      <c r="I23" s="26">
        <v>4954.1989999999996</v>
      </c>
      <c r="J23" s="27">
        <v>5940.5950000000003</v>
      </c>
      <c r="K23" s="31">
        <v>119.91030235160113</v>
      </c>
      <c r="L23" s="29">
        <v>8301.8989999999994</v>
      </c>
      <c r="M23" s="29">
        <v>2515.2399999999998</v>
      </c>
      <c r="N23" s="30">
        <v>30.297164540305776</v>
      </c>
      <c r="O23" s="32">
        <v>-3347.7</v>
      </c>
      <c r="P23" s="27">
        <v>3425.355</v>
      </c>
      <c r="Q23" s="31" t="s">
        <v>72</v>
      </c>
      <c r="R23" s="29">
        <v>769</v>
      </c>
      <c r="S23" s="29">
        <v>773</v>
      </c>
      <c r="T23" s="30">
        <v>100.52015604681404</v>
      </c>
      <c r="U23" s="26">
        <v>3600.4125487646293</v>
      </c>
      <c r="V23" s="27">
        <v>3612.0121819749893</v>
      </c>
      <c r="W23" s="33">
        <v>100.32217511335861</v>
      </c>
    </row>
    <row r="24" spans="1:23" x14ac:dyDescent="0.25">
      <c r="A24" s="44">
        <v>18</v>
      </c>
      <c r="B24" s="25" t="s">
        <v>42</v>
      </c>
      <c r="C24" s="26">
        <v>21</v>
      </c>
      <c r="D24" s="27">
        <v>12</v>
      </c>
      <c r="E24" s="28">
        <v>9</v>
      </c>
      <c r="F24" s="29">
        <v>50886.603000000003</v>
      </c>
      <c r="G24" s="29">
        <v>50870.008000000002</v>
      </c>
      <c r="H24" s="30">
        <v>99.967388273098123</v>
      </c>
      <c r="I24" s="26">
        <v>3476.4389999999999</v>
      </c>
      <c r="J24" s="27">
        <v>2987.1790000000001</v>
      </c>
      <c r="K24" s="31">
        <v>85.926403426034511</v>
      </c>
      <c r="L24" s="29">
        <v>112.6</v>
      </c>
      <c r="M24" s="29">
        <v>807.10400000000004</v>
      </c>
      <c r="N24" s="30">
        <v>716.78863232682056</v>
      </c>
      <c r="O24" s="27">
        <v>3363.8389999999999</v>
      </c>
      <c r="P24" s="27">
        <v>2180.0749999999998</v>
      </c>
      <c r="Q24" s="31">
        <v>64.809136227982378</v>
      </c>
      <c r="R24" s="29">
        <v>323</v>
      </c>
      <c r="S24" s="29">
        <v>307</v>
      </c>
      <c r="T24" s="30">
        <v>95.046439628482972</v>
      </c>
      <c r="U24" s="26">
        <v>4000.311145510836</v>
      </c>
      <c r="V24" s="27">
        <v>4014.8330618892505</v>
      </c>
      <c r="W24" s="33">
        <v>100.36301967147507</v>
      </c>
    </row>
    <row r="25" spans="1:23" x14ac:dyDescent="0.25">
      <c r="A25" s="44">
        <v>19</v>
      </c>
      <c r="B25" s="25" t="s">
        <v>82</v>
      </c>
      <c r="C25" s="26">
        <v>6</v>
      </c>
      <c r="D25" s="27">
        <v>5</v>
      </c>
      <c r="E25" s="28">
        <v>1</v>
      </c>
      <c r="F25" s="29">
        <v>8766.9269999999997</v>
      </c>
      <c r="G25" s="29">
        <v>8596.8809999999994</v>
      </c>
      <c r="H25" s="30">
        <v>98.060369385988949</v>
      </c>
      <c r="I25" s="26">
        <v>1069.125</v>
      </c>
      <c r="J25" s="27">
        <v>652.375</v>
      </c>
      <c r="K25" s="31">
        <v>61.019525312755761</v>
      </c>
      <c r="L25" s="29">
        <v>0</v>
      </c>
      <c r="M25" s="29">
        <v>37.343000000000004</v>
      </c>
      <c r="N25" s="30"/>
      <c r="O25" s="27">
        <v>1069.125</v>
      </c>
      <c r="P25" s="27">
        <v>615.03200000000004</v>
      </c>
      <c r="Q25" s="31">
        <v>57.526669005027472</v>
      </c>
      <c r="R25" s="29">
        <v>94</v>
      </c>
      <c r="S25" s="29">
        <v>97</v>
      </c>
      <c r="T25" s="30">
        <v>103.19148936170212</v>
      </c>
      <c r="U25" s="26">
        <v>3438.4166666666665</v>
      </c>
      <c r="V25" s="27">
        <v>3448.652920962199</v>
      </c>
      <c r="W25" s="33">
        <v>100.29770255579456</v>
      </c>
    </row>
    <row r="26" spans="1:23" x14ac:dyDescent="0.25">
      <c r="A26" s="44">
        <v>20</v>
      </c>
      <c r="B26" s="25" t="s">
        <v>49</v>
      </c>
      <c r="C26" s="26">
        <v>5</v>
      </c>
      <c r="D26" s="27">
        <v>5</v>
      </c>
      <c r="E26" s="28">
        <v>0</v>
      </c>
      <c r="F26" s="29">
        <v>17678.828000000001</v>
      </c>
      <c r="G26" s="29">
        <v>17003.066999999999</v>
      </c>
      <c r="H26" s="30">
        <v>96.177569010796418</v>
      </c>
      <c r="I26" s="26">
        <v>1538.9739999999999</v>
      </c>
      <c r="J26" s="27">
        <v>1733.8920000000001</v>
      </c>
      <c r="K26" s="31">
        <v>112.66545113822586</v>
      </c>
      <c r="L26" s="29">
        <v>0.35399999999999998</v>
      </c>
      <c r="M26" s="29">
        <v>0</v>
      </c>
      <c r="N26" s="30">
        <v>0</v>
      </c>
      <c r="O26" s="27">
        <v>1538.62</v>
      </c>
      <c r="P26" s="27">
        <v>1733.8920000000001</v>
      </c>
      <c r="Q26" s="31">
        <v>112.69137278860278</v>
      </c>
      <c r="R26" s="29">
        <v>168</v>
      </c>
      <c r="S26" s="29">
        <v>141</v>
      </c>
      <c r="T26" s="30">
        <v>83.928571428571431</v>
      </c>
      <c r="U26" s="26">
        <v>3554.0376984126983</v>
      </c>
      <c r="V26" s="27">
        <v>3826.3687943262412</v>
      </c>
      <c r="W26" s="33">
        <v>107.66258320881545</v>
      </c>
    </row>
    <row r="27" spans="1:23" x14ac:dyDescent="0.25">
      <c r="A27" s="44">
        <v>21</v>
      </c>
      <c r="B27" s="25" t="s">
        <v>43</v>
      </c>
      <c r="C27" s="26">
        <v>74</v>
      </c>
      <c r="D27" s="27">
        <v>57</v>
      </c>
      <c r="E27" s="28">
        <v>17</v>
      </c>
      <c r="F27" s="29">
        <v>1114420.0930000001</v>
      </c>
      <c r="G27" s="29">
        <v>1219582.4920000001</v>
      </c>
      <c r="H27" s="30">
        <v>109.43651318390219</v>
      </c>
      <c r="I27" s="26">
        <v>86440.364000000001</v>
      </c>
      <c r="J27" s="27">
        <v>165241.25599999999</v>
      </c>
      <c r="K27" s="31">
        <v>191.16214735051324</v>
      </c>
      <c r="L27" s="29">
        <v>107470.084</v>
      </c>
      <c r="M27" s="29">
        <v>2427.991</v>
      </c>
      <c r="N27" s="30">
        <v>2.2592249951158503</v>
      </c>
      <c r="O27" s="32">
        <v>-21029.72</v>
      </c>
      <c r="P27" s="27">
        <v>162813.26500000001</v>
      </c>
      <c r="Q27" s="31" t="s">
        <v>72</v>
      </c>
      <c r="R27" s="29">
        <v>7327</v>
      </c>
      <c r="S27" s="29">
        <v>8645</v>
      </c>
      <c r="T27" s="30">
        <v>117.988262590419</v>
      </c>
      <c r="U27" s="26">
        <v>4857.0611892088627</v>
      </c>
      <c r="V27" s="27">
        <v>4032.3583574320419</v>
      </c>
      <c r="W27" s="33">
        <v>83.020538559219773</v>
      </c>
    </row>
    <row r="28" spans="1:23" x14ac:dyDescent="0.25">
      <c r="A28" s="34"/>
      <c r="B28" s="35" t="s">
        <v>44</v>
      </c>
      <c r="C28" s="36">
        <v>196</v>
      </c>
      <c r="D28" s="36">
        <v>148</v>
      </c>
      <c r="E28" s="36">
        <v>48</v>
      </c>
      <c r="F28" s="36">
        <v>1478143.149</v>
      </c>
      <c r="G28" s="36">
        <v>1603913.953</v>
      </c>
      <c r="H28" s="37">
        <v>108.50870256274483</v>
      </c>
      <c r="I28" s="38">
        <v>106732.70699999999</v>
      </c>
      <c r="J28" s="38">
        <v>188418.24600000001</v>
      </c>
      <c r="K28" s="39">
        <v>176.53280919784035</v>
      </c>
      <c r="L28" s="36">
        <v>133488.34299999999</v>
      </c>
      <c r="M28" s="36">
        <v>21236.046999999999</v>
      </c>
      <c r="N28" s="37">
        <v>15.908540418394438</v>
      </c>
      <c r="O28" s="74">
        <v>-26755.635999999999</v>
      </c>
      <c r="P28" s="38">
        <v>167182.19899999999</v>
      </c>
      <c r="Q28" s="39" t="s">
        <v>72</v>
      </c>
      <c r="R28" s="36">
        <v>10707</v>
      </c>
      <c r="S28" s="36">
        <v>11913</v>
      </c>
      <c r="T28" s="37">
        <v>111.26365928831605</v>
      </c>
      <c r="U28" s="40">
        <v>4455.8645200958872</v>
      </c>
      <c r="V28" s="41">
        <v>3919.8548574386527</v>
      </c>
      <c r="W28" s="42">
        <v>87.970692101614887</v>
      </c>
    </row>
    <row r="30" spans="1:23" x14ac:dyDescent="0.25">
      <c r="S30" s="116"/>
    </row>
    <row r="31" spans="1:23" customFormat="1" x14ac:dyDescent="0.25"/>
  </sheetData>
  <sortState ref="A34:AO53">
    <sortCondition descending="1" ref="C34:C53"/>
  </sortState>
  <mergeCells count="8">
    <mergeCell ref="R6:T6"/>
    <mergeCell ref="U6:W6"/>
    <mergeCell ref="A6:B6"/>
    <mergeCell ref="C6:E6"/>
    <mergeCell ref="F6:H6"/>
    <mergeCell ref="I6:K6"/>
    <mergeCell ref="L6:N6"/>
    <mergeCell ref="O6:Q6"/>
  </mergeCells>
  <pageMargins left="0.31496062992125984" right="0.31496062992125984" top="0.35433070866141736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6</vt:i4>
      </vt:variant>
      <vt:variant>
        <vt:lpstr>Imenovani rasponi</vt:lpstr>
      </vt:variant>
      <vt:variant>
        <vt:i4>4</vt:i4>
      </vt:variant>
    </vt:vector>
  </HeadingPairs>
  <TitlesOfParts>
    <vt:vector size="10" baseType="lpstr">
      <vt:lpstr>Tablica 1</vt:lpstr>
      <vt:lpstr>Tablica 2 </vt:lpstr>
      <vt:lpstr>Tablica 3</vt:lpstr>
      <vt:lpstr>Tablica 4</vt:lpstr>
      <vt:lpstr>Grafikon 1</vt:lpstr>
      <vt:lpstr>N80_po županijama</vt:lpstr>
      <vt:lpstr>'Tablica 3'!_ftnref1</vt:lpstr>
      <vt:lpstr>'Tablica 4'!_ftnref1</vt:lpstr>
      <vt:lpstr>'Grafikon 1'!page\x2dtotal</vt:lpstr>
      <vt:lpstr>'Grafikon 1'!page\x2dtotal\x2dmaster0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2016-01-07T09:22:31Z</dcterms:created>
  <dcterms:modified xsi:type="dcterms:W3CDTF">2020-09-22T06:39:09Z</dcterms:modified>
</cp:coreProperties>
</file>