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05"/>
  </bookViews>
  <sheets>
    <sheet name="Osnovni podaci po županijama" sheetId="1" r:id="rId1"/>
  </sheets>
  <calcPr calcId="145621"/>
</workbook>
</file>

<file path=xl/calcChain.xml><?xml version="1.0" encoding="utf-8"?>
<calcChain xmlns="http://schemas.openxmlformats.org/spreadsheetml/2006/main">
  <c r="S27" i="1" l="1"/>
  <c r="S6" i="1" l="1"/>
  <c r="M27" i="1" l="1"/>
  <c r="P27" i="1" s="1"/>
  <c r="P7" i="1"/>
  <c r="P15" i="1"/>
  <c r="S8" i="1"/>
  <c r="P19" i="1"/>
  <c r="S9" i="1"/>
  <c r="P9" i="1"/>
  <c r="S7" i="1"/>
  <c r="P18" i="1"/>
  <c r="S10" i="1"/>
  <c r="P25" i="1"/>
  <c r="S11" i="1"/>
  <c r="P10" i="1"/>
  <c r="S16" i="1"/>
  <c r="P26" i="1"/>
  <c r="S17" i="1"/>
  <c r="P24" i="1"/>
  <c r="S14" i="1"/>
  <c r="P23" i="1"/>
  <c r="S15" i="1"/>
  <c r="P21" i="1"/>
  <c r="S12" i="1"/>
  <c r="P12" i="1"/>
  <c r="S21" i="1"/>
  <c r="P17" i="1"/>
  <c r="S18" i="1"/>
  <c r="P22" i="1"/>
  <c r="S20" i="1"/>
  <c r="P16" i="1"/>
  <c r="S13" i="1"/>
  <c r="P11" i="1"/>
  <c r="S19" i="1"/>
  <c r="P8" i="1"/>
  <c r="S22" i="1"/>
  <c r="P13" i="1"/>
  <c r="S25" i="1"/>
  <c r="P14" i="1"/>
  <c r="S24" i="1"/>
  <c r="P6" i="1"/>
  <c r="S23" i="1"/>
  <c r="S26" i="1"/>
</calcChain>
</file>

<file path=xl/sharedStrings.xml><?xml version="1.0" encoding="utf-8"?>
<sst xmlns="http://schemas.openxmlformats.org/spreadsheetml/2006/main" count="52" uniqueCount="40">
  <si>
    <t>Žup.</t>
  </si>
  <si>
    <t>Naziv županije</t>
  </si>
  <si>
    <t>Broj poduzetnika</t>
  </si>
  <si>
    <t>Rang</t>
  </si>
  <si>
    <t>Broj zaposlenih</t>
  </si>
  <si>
    <t>Dobit/gubitak razdoblja 2018.</t>
  </si>
  <si>
    <t>Grad Zagreb</t>
  </si>
  <si>
    <t>-</t>
  </si>
  <si>
    <t>Splitsko-dalmatinska</t>
  </si>
  <si>
    <t>Primorsko-goranska</t>
  </si>
  <si>
    <t>Zagrebačka</t>
  </si>
  <si>
    <t>Istarska</t>
  </si>
  <si>
    <t>Varaždinska</t>
  </si>
  <si>
    <t>Osječko-baranjska</t>
  </si>
  <si>
    <t>Međimurska</t>
  </si>
  <si>
    <t>Zadarska</t>
  </si>
  <si>
    <t>Dubrovačko-neretvanska</t>
  </si>
  <si>
    <t>Krapinsko-zagorska</t>
  </si>
  <si>
    <t>Vukovarsko-srijemska</t>
  </si>
  <si>
    <t>Brodsko-posavska</t>
  </si>
  <si>
    <t>Koprivničko-križevačka</t>
  </si>
  <si>
    <t>Karlovačka</t>
  </si>
  <si>
    <t>Sisačko-moslavačka</t>
  </si>
  <si>
    <t>&gt;&gt;100</t>
  </si>
  <si>
    <t>Bjelovarsko-bilogorska</t>
  </si>
  <si>
    <t>Šibensko-kninska</t>
  </si>
  <si>
    <t>Virovitičko-podravska</t>
  </si>
  <si>
    <t>Požeško-slavonska</t>
  </si>
  <si>
    <t>Ličko-senjska</t>
  </si>
  <si>
    <t>Republika Hrvatska</t>
  </si>
  <si>
    <t>Izvor: Fina, Registar godišnjih financijskih izvještaja</t>
  </si>
  <si>
    <t>Ukupni prihodi</t>
  </si>
  <si>
    <t>Izvoz</t>
  </si>
  <si>
    <t>Prosječna mjesečna neto plaća</t>
  </si>
  <si>
    <t>Dobit/gubitak razdoblja 2019.</t>
  </si>
  <si>
    <t>Ekonomič. poslovanja</t>
  </si>
  <si>
    <t>Nominalni rast/pad dobiti/gubitka u odnosu na 2018.</t>
  </si>
  <si>
    <r>
      <t xml:space="preserve">Tablica 1. </t>
    </r>
    <r>
      <rPr>
        <b/>
        <sz val="9"/>
        <color indexed="56"/>
        <rFont val="Arial"/>
        <family val="2"/>
        <charset val="238"/>
      </rPr>
      <t xml:space="preserve">Osnovni financijski rezultati poslovanja poduzetnika po SVIM županijama u 2019. godini </t>
    </r>
  </si>
  <si>
    <t>(iznosi u tisućama kuna, indeksi 2018=100,0, prosječne plaće u kunama)</t>
  </si>
  <si>
    <t>Indeks 2019./18.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</si>
</sst>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000066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b/>
      <sz val="8"/>
      <color rgb="FF003366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b/>
      <sz val="9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8"/>
      <color rgb="FFFFFFFF"/>
      <name val="Arial"/>
      <family val="2"/>
      <charset val="238"/>
    </font>
    <font>
      <sz val="8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7EDF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3" tint="0.39997558519241921"/>
      </left>
      <right style="thin">
        <color theme="0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/>
      </left>
      <right style="thin">
        <color theme="0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0" tint="-0.149998474074526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14999847407452621"/>
      </left>
      <right style="thin">
        <color theme="0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0" tint="-0.14999847407452621"/>
      </left>
      <right/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3" fontId="10" fillId="7" borderId="2" xfId="0" applyNumberFormat="1" applyFont="1" applyFill="1" applyBorder="1" applyAlignment="1">
      <alignment vertical="center"/>
    </xf>
    <xf numFmtId="3" fontId="10" fillId="7" borderId="2" xfId="0" applyNumberFormat="1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/>
    </xf>
    <xf numFmtId="165" fontId="8" fillId="7" borderId="2" xfId="0" applyNumberFormat="1" applyFont="1" applyFill="1" applyBorder="1" applyAlignment="1">
      <alignment horizontal="right" vertical="center" wrapText="1"/>
    </xf>
    <xf numFmtId="3" fontId="10" fillId="7" borderId="2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3" fontId="8" fillId="7" borderId="2" xfId="0" applyNumberFormat="1" applyFont="1" applyFill="1" applyBorder="1" applyAlignment="1">
      <alignment horizontal="right" vertical="center"/>
    </xf>
    <xf numFmtId="3" fontId="8" fillId="7" borderId="2" xfId="0" applyNumberFormat="1" applyFont="1" applyFill="1" applyBorder="1" applyAlignment="1">
      <alignment horizontal="right" vertical="center" wrapText="1"/>
    </xf>
    <xf numFmtId="3" fontId="8" fillId="7" borderId="2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right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 wrapText="1"/>
    </xf>
    <xf numFmtId="164" fontId="3" fillId="2" borderId="14" xfId="0" applyNumberFormat="1" applyFont="1" applyFill="1" applyBorder="1" applyAlignment="1">
      <alignment horizontal="right" vertical="center" wrapText="1"/>
    </xf>
    <xf numFmtId="3" fontId="10" fillId="7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4" borderId="17" xfId="0" applyNumberFormat="1" applyFont="1" applyFill="1" applyBorder="1" applyAlignment="1">
      <alignment horizontal="right" vertical="center"/>
    </xf>
    <xf numFmtId="0" fontId="11" fillId="8" borderId="11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 wrapText="1"/>
    </xf>
    <xf numFmtId="164" fontId="3" fillId="2" borderId="18" xfId="0" applyNumberFormat="1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3" fontId="3" fillId="4" borderId="9" xfId="0" applyNumberFormat="1" applyFont="1" applyFill="1" applyBorder="1" applyAlignment="1">
      <alignment horizontal="right" vertical="center"/>
    </xf>
    <xf numFmtId="0" fontId="11" fillId="8" borderId="9" xfId="0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righ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vertical="center"/>
    </xf>
    <xf numFmtId="3" fontId="3" fillId="2" borderId="4" xfId="0" applyNumberFormat="1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center" vertical="center"/>
    </xf>
    <xf numFmtId="3" fontId="9" fillId="0" borderId="19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3" fontId="3" fillId="0" borderId="21" xfId="0" applyNumberFormat="1" applyFont="1" applyBorder="1" applyAlignment="1">
      <alignment horizontal="right" vertical="center"/>
    </xf>
    <xf numFmtId="0" fontId="11" fillId="8" borderId="21" xfId="0" applyFont="1" applyFill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vertical="center"/>
    </xf>
    <xf numFmtId="0" fontId="11" fillId="8" borderId="22" xfId="0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right" vertical="center" wrapText="1"/>
    </xf>
    <xf numFmtId="3" fontId="9" fillId="2" borderId="23" xfId="0" applyNumberFormat="1" applyFont="1" applyFill="1" applyBorder="1" applyAlignment="1">
      <alignment horizontal="right" vertical="center"/>
    </xf>
    <xf numFmtId="0" fontId="12" fillId="3" borderId="23" xfId="0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right" vertical="center" wrapText="1"/>
    </xf>
    <xf numFmtId="3" fontId="9" fillId="0" borderId="26" xfId="0" applyNumberFormat="1" applyFont="1" applyBorder="1" applyAlignment="1">
      <alignment horizontal="right" vertical="center"/>
    </xf>
    <xf numFmtId="3" fontId="9" fillId="2" borderId="23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3" fontId="3" fillId="0" borderId="25" xfId="0" applyNumberFormat="1" applyFont="1" applyBorder="1" applyAlignment="1">
      <alignment horizontal="right" vertical="center"/>
    </xf>
    <xf numFmtId="0" fontId="11" fillId="8" borderId="25" xfId="0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9" fillId="0" borderId="25" xfId="0" applyNumberFormat="1" applyFont="1" applyBorder="1" applyAlignment="1">
      <alignment vertical="center"/>
    </xf>
    <xf numFmtId="0" fontId="11" fillId="8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5" borderId="1" xfId="0" applyFont="1" applyFill="1" applyBorder="1" applyAlignment="1">
      <alignment horizontal="center" vertical="center" textRotation="90" wrapText="1"/>
    </xf>
    <xf numFmtId="0" fontId="18" fillId="5" borderId="1" xfId="0" applyFont="1" applyFill="1" applyBorder="1" applyAlignment="1">
      <alignment horizontal="center" vertical="center" textRotation="90" wrapText="1"/>
    </xf>
    <xf numFmtId="10" fontId="3" fillId="4" borderId="30" xfId="0" applyNumberFormat="1" applyFont="1" applyFill="1" applyBorder="1" applyAlignment="1">
      <alignment horizontal="right" vertical="center" wrapText="1"/>
    </xf>
    <xf numFmtId="10" fontId="3" fillId="4" borderId="9" xfId="0" applyNumberFormat="1" applyFont="1" applyFill="1" applyBorder="1" applyAlignment="1">
      <alignment horizontal="right" vertical="center" wrapText="1"/>
    </xf>
    <xf numFmtId="10" fontId="3" fillId="4" borderId="5" xfId="0" applyNumberFormat="1" applyFont="1" applyFill="1" applyBorder="1" applyAlignment="1">
      <alignment horizontal="right" vertical="center" wrapText="1"/>
    </xf>
    <xf numFmtId="10" fontId="3" fillId="4" borderId="7" xfId="0" applyNumberFormat="1" applyFont="1" applyFill="1" applyBorder="1" applyAlignment="1">
      <alignment horizontal="right" vertical="center" wrapText="1"/>
    </xf>
    <xf numFmtId="10" fontId="8" fillId="7" borderId="4" xfId="0" applyNumberFormat="1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1</xdr:col>
      <xdr:colOff>1047750</xdr:colOff>
      <xdr:row>1</xdr:row>
      <xdr:rowOff>123825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28"/>
  <sheetViews>
    <sheetView tabSelected="1" workbookViewId="0">
      <selection activeCell="A3" sqref="A3"/>
    </sheetView>
  </sheetViews>
  <sheetFormatPr defaultRowHeight="15" x14ac:dyDescent="0.25"/>
  <cols>
    <col min="1" max="1" width="4.7109375" customWidth="1"/>
    <col min="2" max="2" width="20.7109375" bestFit="1" customWidth="1"/>
    <col min="3" max="3" width="10.7109375" bestFit="1" customWidth="1"/>
    <col min="4" max="4" width="3" bestFit="1" customWidth="1"/>
    <col min="5" max="5" width="9.5703125" bestFit="1" customWidth="1"/>
    <col min="6" max="6" width="3" customWidth="1"/>
    <col min="7" max="7" width="10.85546875" customWidth="1"/>
    <col min="8" max="8" width="3" bestFit="1" customWidth="1"/>
    <col min="9" max="9" width="10.85546875" bestFit="1" customWidth="1"/>
    <col min="10" max="10" width="3" bestFit="1" customWidth="1"/>
    <col min="11" max="11" width="10.85546875" bestFit="1" customWidth="1"/>
    <col min="12" max="12" width="3" bestFit="1" customWidth="1"/>
    <col min="13" max="13" width="11.28515625" customWidth="1"/>
    <col min="14" max="14" width="11" customWidth="1"/>
    <col min="15" max="15" width="3" bestFit="1" customWidth="1"/>
    <col min="16" max="16" width="7.42578125" bestFit="1" customWidth="1"/>
    <col min="17" max="17" width="9.42578125" bestFit="1" customWidth="1"/>
    <col min="18" max="18" width="3" bestFit="1" customWidth="1"/>
    <col min="19" max="19" width="16.140625" customWidth="1"/>
    <col min="21" max="21" width="27.85546875" bestFit="1" customWidth="1"/>
  </cols>
  <sheetData>
    <row r="4" spans="1:19" x14ac:dyDescent="0.25">
      <c r="A4" s="116" t="s">
        <v>37</v>
      </c>
      <c r="N4" s="117" t="s">
        <v>38</v>
      </c>
      <c r="O4" s="117"/>
      <c r="P4" s="117"/>
      <c r="Q4" s="117"/>
      <c r="R4" s="117"/>
    </row>
    <row r="5" spans="1:19" ht="34.5" customHeight="1" thickBot="1" x14ac:dyDescent="0.3">
      <c r="A5" s="58" t="s">
        <v>0</v>
      </c>
      <c r="B5" s="59" t="s">
        <v>1</v>
      </c>
      <c r="C5" s="59" t="s">
        <v>2</v>
      </c>
      <c r="D5" s="119" t="s">
        <v>3</v>
      </c>
      <c r="E5" s="60" t="s">
        <v>4</v>
      </c>
      <c r="F5" s="119" t="s">
        <v>3</v>
      </c>
      <c r="G5" s="59" t="s">
        <v>33</v>
      </c>
      <c r="H5" s="119" t="s">
        <v>3</v>
      </c>
      <c r="I5" s="59" t="s">
        <v>31</v>
      </c>
      <c r="J5" s="119" t="s">
        <v>3</v>
      </c>
      <c r="K5" s="61" t="s">
        <v>32</v>
      </c>
      <c r="L5" s="119" t="s">
        <v>3</v>
      </c>
      <c r="M5" s="59" t="s">
        <v>5</v>
      </c>
      <c r="N5" s="59" t="s">
        <v>34</v>
      </c>
      <c r="O5" s="120" t="s">
        <v>3</v>
      </c>
      <c r="P5" s="59" t="s">
        <v>39</v>
      </c>
      <c r="Q5" s="64" t="s">
        <v>35</v>
      </c>
      <c r="R5" s="120" t="s">
        <v>3</v>
      </c>
      <c r="S5" s="63" t="s">
        <v>36</v>
      </c>
    </row>
    <row r="6" spans="1:19" ht="15.75" thickBot="1" x14ac:dyDescent="0.3">
      <c r="A6" s="107">
        <v>21</v>
      </c>
      <c r="B6" s="108" t="s">
        <v>6</v>
      </c>
      <c r="C6" s="109">
        <v>45608</v>
      </c>
      <c r="D6" s="110">
        <v>1</v>
      </c>
      <c r="E6" s="111">
        <v>372776</v>
      </c>
      <c r="F6" s="110">
        <v>1</v>
      </c>
      <c r="G6" s="112">
        <v>6661</v>
      </c>
      <c r="H6" s="110">
        <v>1</v>
      </c>
      <c r="I6" s="109">
        <v>399898533.574</v>
      </c>
      <c r="J6" s="110">
        <v>1</v>
      </c>
      <c r="K6" s="113">
        <v>59108902.795000002</v>
      </c>
      <c r="L6" s="114">
        <v>1</v>
      </c>
      <c r="M6" s="105">
        <v>18324455.890000001</v>
      </c>
      <c r="N6" s="101">
        <v>18509772.451000001</v>
      </c>
      <c r="O6" s="102">
        <v>1</v>
      </c>
      <c r="P6" s="103">
        <f t="shared" ref="P6:P19" si="0">N6/M6*100</f>
        <v>101.01130730490684</v>
      </c>
      <c r="Q6" s="121">
        <v>1.0611999999999999</v>
      </c>
      <c r="R6" s="115">
        <v>3</v>
      </c>
      <c r="S6" s="104">
        <f>N6-M6</f>
        <v>185316.56100000069</v>
      </c>
    </row>
    <row r="7" spans="1:19" x14ac:dyDescent="0.25">
      <c r="A7" s="82">
        <v>1</v>
      </c>
      <c r="B7" s="83" t="s">
        <v>10</v>
      </c>
      <c r="C7" s="84">
        <v>9019</v>
      </c>
      <c r="D7" s="85">
        <v>5</v>
      </c>
      <c r="E7" s="86">
        <v>62700</v>
      </c>
      <c r="F7" s="85">
        <v>4</v>
      </c>
      <c r="G7" s="87">
        <v>5927</v>
      </c>
      <c r="H7" s="85">
        <v>3</v>
      </c>
      <c r="I7" s="84">
        <v>57895419.691</v>
      </c>
      <c r="J7" s="85">
        <v>2</v>
      </c>
      <c r="K7" s="88">
        <v>9746305.4680000003</v>
      </c>
      <c r="L7" s="68">
        <v>4</v>
      </c>
      <c r="M7" s="89">
        <v>1820392.7009999999</v>
      </c>
      <c r="N7" s="10">
        <v>2308291.6919999998</v>
      </c>
      <c r="O7" s="21">
        <v>2</v>
      </c>
      <c r="P7" s="77">
        <f t="shared" si="0"/>
        <v>126.80185383801977</v>
      </c>
      <c r="Q7" s="122">
        <v>1.0518000000000001</v>
      </c>
      <c r="R7" s="90">
        <v>7</v>
      </c>
      <c r="S7" s="91">
        <f t="shared" ref="S6:S27" si="1">N7-M7</f>
        <v>487898.99099999992</v>
      </c>
    </row>
    <row r="8" spans="1:19" x14ac:dyDescent="0.25">
      <c r="A8" s="39">
        <v>18</v>
      </c>
      <c r="B8" s="40" t="s">
        <v>11</v>
      </c>
      <c r="C8" s="41">
        <v>11291</v>
      </c>
      <c r="D8" s="65">
        <v>3</v>
      </c>
      <c r="E8" s="42">
        <v>54264</v>
      </c>
      <c r="F8" s="65">
        <v>5</v>
      </c>
      <c r="G8" s="43">
        <v>5933</v>
      </c>
      <c r="H8" s="65">
        <v>2</v>
      </c>
      <c r="I8" s="41">
        <v>35696724.858999997</v>
      </c>
      <c r="J8" s="65">
        <v>5</v>
      </c>
      <c r="K8" s="50">
        <v>11465854.585999999</v>
      </c>
      <c r="L8" s="69">
        <v>2</v>
      </c>
      <c r="M8" s="51">
        <v>1316910.358</v>
      </c>
      <c r="N8" s="11">
        <v>1353339.5120000001</v>
      </c>
      <c r="O8" s="20">
        <v>3</v>
      </c>
      <c r="P8" s="53">
        <f t="shared" si="0"/>
        <v>102.76625920501721</v>
      </c>
      <c r="Q8" s="123">
        <v>1.0524</v>
      </c>
      <c r="R8" s="71">
        <v>6</v>
      </c>
      <c r="S8" s="72">
        <f t="shared" si="1"/>
        <v>36429.154000000097</v>
      </c>
    </row>
    <row r="9" spans="1:19" x14ac:dyDescent="0.25">
      <c r="A9" s="4">
        <v>5</v>
      </c>
      <c r="B9" s="5" t="s">
        <v>12</v>
      </c>
      <c r="C9" s="6">
        <v>4150</v>
      </c>
      <c r="D9" s="66">
        <v>9</v>
      </c>
      <c r="E9" s="7">
        <v>43696</v>
      </c>
      <c r="F9" s="66">
        <v>6</v>
      </c>
      <c r="G9" s="17">
        <v>5150</v>
      </c>
      <c r="H9" s="66">
        <v>11</v>
      </c>
      <c r="I9" s="6">
        <v>27861608.673999999</v>
      </c>
      <c r="J9" s="66">
        <v>7</v>
      </c>
      <c r="K9" s="48">
        <v>9805838.8560000006</v>
      </c>
      <c r="L9" s="69">
        <v>3</v>
      </c>
      <c r="M9" s="19">
        <v>712323.44900000002</v>
      </c>
      <c r="N9" s="11">
        <v>1052908.801</v>
      </c>
      <c r="O9" s="20">
        <v>4</v>
      </c>
      <c r="P9" s="53">
        <f t="shared" si="0"/>
        <v>147.81330061198082</v>
      </c>
      <c r="Q9" s="123">
        <v>1.0479000000000001</v>
      </c>
      <c r="R9" s="71">
        <v>10</v>
      </c>
      <c r="S9" s="73">
        <f t="shared" si="1"/>
        <v>340585.35199999996</v>
      </c>
    </row>
    <row r="10" spans="1:19" x14ac:dyDescent="0.25">
      <c r="A10" s="4">
        <v>8</v>
      </c>
      <c r="B10" s="5" t="s">
        <v>9</v>
      </c>
      <c r="C10" s="6">
        <v>11261</v>
      </c>
      <c r="D10" s="66">
        <v>4</v>
      </c>
      <c r="E10" s="7">
        <v>64568</v>
      </c>
      <c r="F10" s="66">
        <v>3</v>
      </c>
      <c r="G10" s="17">
        <v>5595</v>
      </c>
      <c r="H10" s="66">
        <v>6</v>
      </c>
      <c r="I10" s="6">
        <v>40959588.866999999</v>
      </c>
      <c r="J10" s="66">
        <v>4</v>
      </c>
      <c r="K10" s="48">
        <v>8487824.9480000008</v>
      </c>
      <c r="L10" s="69">
        <v>5</v>
      </c>
      <c r="M10" s="19">
        <v>590678.34499999997</v>
      </c>
      <c r="N10" s="11">
        <v>1036720.938</v>
      </c>
      <c r="O10" s="20">
        <v>5</v>
      </c>
      <c r="P10" s="53">
        <f t="shared" si="0"/>
        <v>175.51361866838033</v>
      </c>
      <c r="Q10" s="123">
        <v>1.0355000000000001</v>
      </c>
      <c r="R10" s="71">
        <v>15</v>
      </c>
      <c r="S10" s="73">
        <f t="shared" si="1"/>
        <v>446042.59299999999</v>
      </c>
    </row>
    <row r="11" spans="1:19" ht="15.75" thickBot="1" x14ac:dyDescent="0.3">
      <c r="A11" s="22">
        <v>17</v>
      </c>
      <c r="B11" s="23" t="s">
        <v>8</v>
      </c>
      <c r="C11" s="24">
        <v>15077</v>
      </c>
      <c r="D11" s="67">
        <v>2</v>
      </c>
      <c r="E11" s="25">
        <v>83229</v>
      </c>
      <c r="F11" s="67">
        <v>2</v>
      </c>
      <c r="G11" s="26">
        <v>5069</v>
      </c>
      <c r="H11" s="67">
        <v>14</v>
      </c>
      <c r="I11" s="24">
        <v>53584066.471000001</v>
      </c>
      <c r="J11" s="67">
        <v>3</v>
      </c>
      <c r="K11" s="54">
        <v>7910512.5880000005</v>
      </c>
      <c r="L11" s="70">
        <v>6</v>
      </c>
      <c r="M11" s="55">
        <v>2014372.9950000001</v>
      </c>
      <c r="N11" s="27">
        <v>875495.77599999995</v>
      </c>
      <c r="O11" s="28">
        <v>6</v>
      </c>
      <c r="P11" s="56">
        <f t="shared" si="0"/>
        <v>43.462446040188297</v>
      </c>
      <c r="Q11" s="124">
        <v>1.0284</v>
      </c>
      <c r="R11" s="80">
        <v>18</v>
      </c>
      <c r="S11" s="81">
        <f t="shared" si="1"/>
        <v>-1138877.219</v>
      </c>
    </row>
    <row r="12" spans="1:19" ht="15.75" thickBot="1" x14ac:dyDescent="0.3">
      <c r="A12" s="92">
        <v>13</v>
      </c>
      <c r="B12" s="93" t="s">
        <v>15</v>
      </c>
      <c r="C12" s="94">
        <v>5144</v>
      </c>
      <c r="D12" s="95">
        <v>7</v>
      </c>
      <c r="E12" s="96">
        <v>27197</v>
      </c>
      <c r="F12" s="95">
        <v>9</v>
      </c>
      <c r="G12" s="97">
        <v>5176</v>
      </c>
      <c r="H12" s="95">
        <v>9</v>
      </c>
      <c r="I12" s="94">
        <v>16034413.486</v>
      </c>
      <c r="J12" s="95">
        <v>10</v>
      </c>
      <c r="K12" s="98">
        <v>3721964.9</v>
      </c>
      <c r="L12" s="99">
        <v>11</v>
      </c>
      <c r="M12" s="100">
        <v>499044.24200000003</v>
      </c>
      <c r="N12" s="101">
        <v>823376.78899999999</v>
      </c>
      <c r="O12" s="102">
        <v>7</v>
      </c>
      <c r="P12" s="103">
        <f t="shared" si="0"/>
        <v>164.99074023982024</v>
      </c>
      <c r="Q12" s="121">
        <v>1.0648</v>
      </c>
      <c r="R12" s="115">
        <v>2</v>
      </c>
      <c r="S12" s="104">
        <f t="shared" si="1"/>
        <v>324332.54699999996</v>
      </c>
    </row>
    <row r="13" spans="1:19" ht="15.75" thickBot="1" x14ac:dyDescent="0.3">
      <c r="A13" s="92">
        <v>19</v>
      </c>
      <c r="B13" s="93" t="s">
        <v>16</v>
      </c>
      <c r="C13" s="94">
        <v>4348</v>
      </c>
      <c r="D13" s="95">
        <v>8</v>
      </c>
      <c r="E13" s="96">
        <v>23168</v>
      </c>
      <c r="F13" s="95">
        <v>10</v>
      </c>
      <c r="G13" s="97">
        <v>5679</v>
      </c>
      <c r="H13" s="95">
        <v>4</v>
      </c>
      <c r="I13" s="94">
        <v>13075910.006999999</v>
      </c>
      <c r="J13" s="95">
        <v>12</v>
      </c>
      <c r="K13" s="98">
        <v>2382245.3110000002</v>
      </c>
      <c r="L13" s="99">
        <v>15</v>
      </c>
      <c r="M13" s="105">
        <v>829240.62300000002</v>
      </c>
      <c r="N13" s="101">
        <v>803070.74699999997</v>
      </c>
      <c r="O13" s="102">
        <v>8</v>
      </c>
      <c r="P13" s="103">
        <f t="shared" si="0"/>
        <v>96.844115534846381</v>
      </c>
      <c r="Q13" s="121">
        <v>1.0882000000000001</v>
      </c>
      <c r="R13" s="115">
        <v>1</v>
      </c>
      <c r="S13" s="106">
        <f t="shared" si="1"/>
        <v>-26169.876000000047</v>
      </c>
    </row>
    <row r="14" spans="1:19" x14ac:dyDescent="0.25">
      <c r="A14" s="29">
        <v>20</v>
      </c>
      <c r="B14" s="30" t="s">
        <v>14</v>
      </c>
      <c r="C14" s="31">
        <v>3498</v>
      </c>
      <c r="D14" s="65">
        <v>10</v>
      </c>
      <c r="E14" s="32">
        <v>28549</v>
      </c>
      <c r="F14" s="65">
        <v>8</v>
      </c>
      <c r="G14" s="33">
        <v>5092</v>
      </c>
      <c r="H14" s="65">
        <v>13</v>
      </c>
      <c r="I14" s="31">
        <v>16301119.613</v>
      </c>
      <c r="J14" s="65">
        <v>9</v>
      </c>
      <c r="K14" s="50">
        <v>5416295.8449999997</v>
      </c>
      <c r="L14" s="75">
        <v>9</v>
      </c>
      <c r="M14" s="76">
        <v>637096.57999999996</v>
      </c>
      <c r="N14" s="10">
        <v>688131.05</v>
      </c>
      <c r="O14" s="21">
        <v>9</v>
      </c>
      <c r="P14" s="77">
        <f t="shared" si="0"/>
        <v>108.01047621382618</v>
      </c>
      <c r="Q14" s="122">
        <v>1.0526</v>
      </c>
      <c r="R14" s="78">
        <v>5</v>
      </c>
      <c r="S14" s="79">
        <f t="shared" si="1"/>
        <v>51034.470000000088</v>
      </c>
    </row>
    <row r="15" spans="1:19" x14ac:dyDescent="0.25">
      <c r="A15" s="1">
        <v>2</v>
      </c>
      <c r="B15" s="2" t="s">
        <v>17</v>
      </c>
      <c r="C15" s="3">
        <v>2344</v>
      </c>
      <c r="D15" s="66">
        <v>12</v>
      </c>
      <c r="E15" s="8">
        <v>21742</v>
      </c>
      <c r="F15" s="66">
        <v>11</v>
      </c>
      <c r="G15" s="18">
        <v>5145</v>
      </c>
      <c r="H15" s="66">
        <v>12</v>
      </c>
      <c r="I15" s="3">
        <v>13629266.261</v>
      </c>
      <c r="J15" s="66">
        <v>11</v>
      </c>
      <c r="K15" s="48">
        <v>4190047.389</v>
      </c>
      <c r="L15" s="69">
        <v>10</v>
      </c>
      <c r="M15" s="19">
        <v>609666.78300000005</v>
      </c>
      <c r="N15" s="11">
        <v>661580.14300000004</v>
      </c>
      <c r="O15" s="20">
        <v>10</v>
      </c>
      <c r="P15" s="53">
        <f t="shared" si="0"/>
        <v>108.51503828772641</v>
      </c>
      <c r="Q15" s="123">
        <v>1.0609</v>
      </c>
      <c r="R15" s="71">
        <v>4</v>
      </c>
      <c r="S15" s="73">
        <f t="shared" si="1"/>
        <v>51913.359999999986</v>
      </c>
    </row>
    <row r="16" spans="1:19" x14ac:dyDescent="0.25">
      <c r="A16" s="1">
        <v>16</v>
      </c>
      <c r="B16" s="2" t="s">
        <v>18</v>
      </c>
      <c r="C16" s="3">
        <v>2180</v>
      </c>
      <c r="D16" s="66">
        <v>16</v>
      </c>
      <c r="E16" s="8">
        <v>20139</v>
      </c>
      <c r="F16" s="66">
        <v>12</v>
      </c>
      <c r="G16" s="18">
        <v>4417</v>
      </c>
      <c r="H16" s="66">
        <v>20</v>
      </c>
      <c r="I16" s="3">
        <v>19573362.226</v>
      </c>
      <c r="J16" s="66">
        <v>8</v>
      </c>
      <c r="K16" s="48">
        <v>6619778.0159999998</v>
      </c>
      <c r="L16" s="69">
        <v>7</v>
      </c>
      <c r="M16" s="51">
        <v>707659.08299999998</v>
      </c>
      <c r="N16" s="11">
        <v>604635.64300000004</v>
      </c>
      <c r="O16" s="20">
        <v>11</v>
      </c>
      <c r="P16" s="53">
        <f t="shared" si="0"/>
        <v>85.441656515839568</v>
      </c>
      <c r="Q16" s="123">
        <v>1.0394000000000001</v>
      </c>
      <c r="R16" s="71">
        <v>12</v>
      </c>
      <c r="S16" s="73">
        <f t="shared" si="1"/>
        <v>-103023.43999999994</v>
      </c>
    </row>
    <row r="17" spans="1:19" x14ac:dyDescent="0.25">
      <c r="A17" s="4">
        <v>14</v>
      </c>
      <c r="B17" s="5" t="s">
        <v>13</v>
      </c>
      <c r="C17" s="6">
        <v>5787</v>
      </c>
      <c r="D17" s="66">
        <v>6</v>
      </c>
      <c r="E17" s="7">
        <v>42786</v>
      </c>
      <c r="F17" s="66">
        <v>7</v>
      </c>
      <c r="G17" s="17">
        <v>4817</v>
      </c>
      <c r="H17" s="66">
        <v>15</v>
      </c>
      <c r="I17" s="6">
        <v>28143650.43</v>
      </c>
      <c r="J17" s="66">
        <v>6</v>
      </c>
      <c r="K17" s="48">
        <v>5555675.2790000001</v>
      </c>
      <c r="L17" s="69">
        <v>8</v>
      </c>
      <c r="M17" s="51">
        <v>1246917.871</v>
      </c>
      <c r="N17" s="11">
        <v>527556.96200000006</v>
      </c>
      <c r="O17" s="20">
        <v>12</v>
      </c>
      <c r="P17" s="53">
        <f t="shared" si="0"/>
        <v>42.308878096109993</v>
      </c>
      <c r="Q17" s="123">
        <v>1.0286999999999999</v>
      </c>
      <c r="R17" s="71">
        <v>17</v>
      </c>
      <c r="S17" s="73">
        <f t="shared" si="1"/>
        <v>-719360.90899999999</v>
      </c>
    </row>
    <row r="18" spans="1:19" x14ac:dyDescent="0.25">
      <c r="A18" s="1">
        <v>6</v>
      </c>
      <c r="B18" s="2" t="s">
        <v>20</v>
      </c>
      <c r="C18" s="3">
        <v>1993</v>
      </c>
      <c r="D18" s="66">
        <v>18</v>
      </c>
      <c r="E18" s="8">
        <v>18285</v>
      </c>
      <c r="F18" s="66">
        <v>15</v>
      </c>
      <c r="G18" s="18">
        <v>5657</v>
      </c>
      <c r="H18" s="66">
        <v>5</v>
      </c>
      <c r="I18" s="3">
        <v>12306130.665999999</v>
      </c>
      <c r="J18" s="66">
        <v>13</v>
      </c>
      <c r="K18" s="48">
        <v>3197921.7409999999</v>
      </c>
      <c r="L18" s="69">
        <v>13</v>
      </c>
      <c r="M18" s="19">
        <v>471043.21500000003</v>
      </c>
      <c r="N18" s="11">
        <v>466618.19799999997</v>
      </c>
      <c r="O18" s="20">
        <v>13</v>
      </c>
      <c r="P18" s="53">
        <f t="shared" si="0"/>
        <v>99.060592136965596</v>
      </c>
      <c r="Q18" s="123">
        <v>1.0484</v>
      </c>
      <c r="R18" s="71">
        <v>9</v>
      </c>
      <c r="S18" s="73">
        <f t="shared" si="1"/>
        <v>-4425.0170000000508</v>
      </c>
    </row>
    <row r="19" spans="1:19" x14ac:dyDescent="0.25">
      <c r="A19" s="1">
        <v>4</v>
      </c>
      <c r="B19" s="2" t="s">
        <v>21</v>
      </c>
      <c r="C19" s="3">
        <v>2323</v>
      </c>
      <c r="D19" s="66">
        <v>13</v>
      </c>
      <c r="E19" s="8">
        <v>17817</v>
      </c>
      <c r="F19" s="66">
        <v>16</v>
      </c>
      <c r="G19" s="18">
        <v>5403</v>
      </c>
      <c r="H19" s="66">
        <v>8</v>
      </c>
      <c r="I19" s="3">
        <v>10326191.333000001</v>
      </c>
      <c r="J19" s="66">
        <v>16</v>
      </c>
      <c r="K19" s="48">
        <v>2129182.5079999999</v>
      </c>
      <c r="L19" s="69">
        <v>16</v>
      </c>
      <c r="M19" s="19">
        <v>629978.18500000006</v>
      </c>
      <c r="N19" s="11">
        <v>375390.65700000001</v>
      </c>
      <c r="O19" s="20">
        <v>14</v>
      </c>
      <c r="P19" s="53">
        <f t="shared" si="0"/>
        <v>59.587881920069975</v>
      </c>
      <c r="Q19" s="123">
        <v>1.0495000000000001</v>
      </c>
      <c r="R19" s="71">
        <v>8</v>
      </c>
      <c r="S19" s="73">
        <f t="shared" si="1"/>
        <v>-254587.52800000005</v>
      </c>
    </row>
    <row r="20" spans="1:19" x14ac:dyDescent="0.25">
      <c r="A20" s="1">
        <v>3</v>
      </c>
      <c r="B20" s="2" t="s">
        <v>22</v>
      </c>
      <c r="C20" s="3">
        <v>2308</v>
      </c>
      <c r="D20" s="66">
        <v>14</v>
      </c>
      <c r="E20" s="8">
        <v>18473</v>
      </c>
      <c r="F20" s="66">
        <v>14</v>
      </c>
      <c r="G20" s="18">
        <v>4660</v>
      </c>
      <c r="H20" s="66">
        <v>18</v>
      </c>
      <c r="I20" s="3">
        <v>10955130.503</v>
      </c>
      <c r="J20" s="66">
        <v>14</v>
      </c>
      <c r="K20" s="48">
        <v>3135748.86</v>
      </c>
      <c r="L20" s="69">
        <v>14</v>
      </c>
      <c r="M20" s="52">
        <v>-293138.576</v>
      </c>
      <c r="N20" s="11">
        <v>348862.67599999998</v>
      </c>
      <c r="O20" s="20">
        <v>15</v>
      </c>
      <c r="P20" s="53" t="s">
        <v>23</v>
      </c>
      <c r="Q20" s="123">
        <v>1.0392999999999999</v>
      </c>
      <c r="R20" s="71">
        <v>13</v>
      </c>
      <c r="S20" s="72">
        <f t="shared" si="1"/>
        <v>642001.25199999998</v>
      </c>
    </row>
    <row r="21" spans="1:19" x14ac:dyDescent="0.25">
      <c r="A21" s="1">
        <v>12</v>
      </c>
      <c r="B21" s="2" t="s">
        <v>19</v>
      </c>
      <c r="C21" s="3">
        <v>2085</v>
      </c>
      <c r="D21" s="66">
        <v>17</v>
      </c>
      <c r="E21" s="8">
        <v>18712</v>
      </c>
      <c r="F21" s="66">
        <v>13</v>
      </c>
      <c r="G21" s="18">
        <v>5154</v>
      </c>
      <c r="H21" s="66">
        <v>10</v>
      </c>
      <c r="I21" s="3">
        <v>10408561.517999999</v>
      </c>
      <c r="J21" s="66">
        <v>15</v>
      </c>
      <c r="K21" s="48">
        <v>3454559.017</v>
      </c>
      <c r="L21" s="69">
        <v>12</v>
      </c>
      <c r="M21" s="19">
        <v>191488.731</v>
      </c>
      <c r="N21" s="11">
        <v>252444.65700000001</v>
      </c>
      <c r="O21" s="20">
        <v>16</v>
      </c>
      <c r="P21" s="53">
        <f t="shared" ref="P21:P27" si="2">N21/M21*100</f>
        <v>131.83264397945172</v>
      </c>
      <c r="Q21" s="123">
        <v>1.0310999999999999</v>
      </c>
      <c r="R21" s="71">
        <v>16</v>
      </c>
      <c r="S21" s="72">
        <f t="shared" si="1"/>
        <v>60955.926000000007</v>
      </c>
    </row>
    <row r="22" spans="1:19" x14ac:dyDescent="0.25">
      <c r="A22" s="1">
        <v>15</v>
      </c>
      <c r="B22" s="2" t="s">
        <v>25</v>
      </c>
      <c r="C22" s="3">
        <v>2583</v>
      </c>
      <c r="D22" s="66">
        <v>11</v>
      </c>
      <c r="E22" s="8">
        <v>13302</v>
      </c>
      <c r="F22" s="66">
        <v>18</v>
      </c>
      <c r="G22" s="18">
        <v>5418</v>
      </c>
      <c r="H22" s="66">
        <v>7</v>
      </c>
      <c r="I22" s="3">
        <v>8809918.8729999997</v>
      </c>
      <c r="J22" s="66">
        <v>17</v>
      </c>
      <c r="K22" s="48">
        <v>1296693.0970000001</v>
      </c>
      <c r="L22" s="69">
        <v>17</v>
      </c>
      <c r="M22" s="51">
        <v>146342.52900000001</v>
      </c>
      <c r="N22" s="11">
        <v>171536.32500000001</v>
      </c>
      <c r="O22" s="20">
        <v>17</v>
      </c>
      <c r="P22" s="53">
        <f t="shared" si="2"/>
        <v>117.21563524435197</v>
      </c>
      <c r="Q22" s="123">
        <v>1.0281</v>
      </c>
      <c r="R22" s="71">
        <v>19</v>
      </c>
      <c r="S22" s="72">
        <f t="shared" si="1"/>
        <v>25193.796000000002</v>
      </c>
    </row>
    <row r="23" spans="1:19" x14ac:dyDescent="0.25">
      <c r="A23" s="1">
        <v>11</v>
      </c>
      <c r="B23" s="2" t="s">
        <v>27</v>
      </c>
      <c r="C23" s="3">
        <v>962</v>
      </c>
      <c r="D23" s="66">
        <v>20</v>
      </c>
      <c r="E23" s="8">
        <v>9028</v>
      </c>
      <c r="F23" s="66">
        <v>20</v>
      </c>
      <c r="G23" s="18">
        <v>4701</v>
      </c>
      <c r="H23" s="66">
        <v>17</v>
      </c>
      <c r="I23" s="3">
        <v>4697539.966</v>
      </c>
      <c r="J23" s="66">
        <v>20</v>
      </c>
      <c r="K23" s="48">
        <v>997167.75100000005</v>
      </c>
      <c r="L23" s="69">
        <v>20</v>
      </c>
      <c r="M23" s="19">
        <v>150539.80799999999</v>
      </c>
      <c r="N23" s="11">
        <v>137050.20699999999</v>
      </c>
      <c r="O23" s="20">
        <v>18</v>
      </c>
      <c r="P23" s="53">
        <f t="shared" si="2"/>
        <v>91.039180148283435</v>
      </c>
      <c r="Q23" s="123">
        <v>1.0416000000000001</v>
      </c>
      <c r="R23" s="71">
        <v>11</v>
      </c>
      <c r="S23" s="73">
        <f t="shared" si="1"/>
        <v>-13489.600999999995</v>
      </c>
    </row>
    <row r="24" spans="1:19" x14ac:dyDescent="0.25">
      <c r="A24" s="1">
        <v>10</v>
      </c>
      <c r="B24" s="2" t="s">
        <v>26</v>
      </c>
      <c r="C24" s="9">
        <v>1147</v>
      </c>
      <c r="D24" s="66">
        <v>19</v>
      </c>
      <c r="E24" s="8">
        <v>9154</v>
      </c>
      <c r="F24" s="66">
        <v>19</v>
      </c>
      <c r="G24" s="18">
        <v>4382</v>
      </c>
      <c r="H24" s="66">
        <v>21</v>
      </c>
      <c r="I24" s="3">
        <v>4991085.83</v>
      </c>
      <c r="J24" s="66">
        <v>19</v>
      </c>
      <c r="K24" s="48">
        <v>1039743.09</v>
      </c>
      <c r="L24" s="69">
        <v>19</v>
      </c>
      <c r="M24" s="19">
        <v>145612.587</v>
      </c>
      <c r="N24" s="11">
        <v>128052.97</v>
      </c>
      <c r="O24" s="20">
        <v>19</v>
      </c>
      <c r="P24" s="53">
        <f t="shared" si="2"/>
        <v>87.940865991207204</v>
      </c>
      <c r="Q24" s="123">
        <v>1.0357000000000001</v>
      </c>
      <c r="R24" s="71">
        <v>14</v>
      </c>
      <c r="S24" s="73">
        <f t="shared" si="1"/>
        <v>-17559.616999999998</v>
      </c>
    </row>
    <row r="25" spans="1:19" x14ac:dyDescent="0.25">
      <c r="A25" s="1">
        <v>7</v>
      </c>
      <c r="B25" s="2" t="s">
        <v>24</v>
      </c>
      <c r="C25" s="3">
        <v>2202</v>
      </c>
      <c r="D25" s="66">
        <v>15</v>
      </c>
      <c r="E25" s="8">
        <v>15336</v>
      </c>
      <c r="F25" s="66">
        <v>17</v>
      </c>
      <c r="G25" s="18">
        <v>4541</v>
      </c>
      <c r="H25" s="66">
        <v>19</v>
      </c>
      <c r="I25" s="3">
        <v>8339763.7810000004</v>
      </c>
      <c r="J25" s="66">
        <v>18</v>
      </c>
      <c r="K25" s="48">
        <v>1223309.4720000001</v>
      </c>
      <c r="L25" s="69">
        <v>18</v>
      </c>
      <c r="M25" s="19">
        <v>207680.345</v>
      </c>
      <c r="N25" s="11">
        <v>124237.03</v>
      </c>
      <c r="O25" s="20">
        <v>20</v>
      </c>
      <c r="P25" s="53">
        <f t="shared" si="2"/>
        <v>59.821274853910701</v>
      </c>
      <c r="Q25" s="123">
        <v>1.0227999999999999</v>
      </c>
      <c r="R25" s="71">
        <v>20</v>
      </c>
      <c r="S25" s="73">
        <f t="shared" si="1"/>
        <v>-83443.315000000002</v>
      </c>
    </row>
    <row r="26" spans="1:19" x14ac:dyDescent="0.25">
      <c r="A26" s="44">
        <v>9</v>
      </c>
      <c r="B26" s="45" t="s">
        <v>28</v>
      </c>
      <c r="C26" s="46">
        <v>950</v>
      </c>
      <c r="D26" s="67">
        <v>21</v>
      </c>
      <c r="E26" s="49">
        <v>4855</v>
      </c>
      <c r="F26" s="67">
        <v>21</v>
      </c>
      <c r="G26" s="47">
        <v>4754</v>
      </c>
      <c r="H26" s="67">
        <v>16</v>
      </c>
      <c r="I26" s="46">
        <v>2638348.4139999999</v>
      </c>
      <c r="J26" s="67">
        <v>21</v>
      </c>
      <c r="K26" s="54">
        <v>569546.00199999998</v>
      </c>
      <c r="L26" s="70">
        <v>21</v>
      </c>
      <c r="M26" s="62">
        <v>114091.656</v>
      </c>
      <c r="N26" s="27">
        <v>32259.376</v>
      </c>
      <c r="O26" s="28">
        <v>21</v>
      </c>
      <c r="P26" s="56">
        <f t="shared" si="2"/>
        <v>28.274965173614447</v>
      </c>
      <c r="Q26" s="123">
        <v>1.0199</v>
      </c>
      <c r="R26" s="71">
        <v>21</v>
      </c>
      <c r="S26" s="74">
        <f t="shared" si="1"/>
        <v>-81832.28</v>
      </c>
    </row>
    <row r="27" spans="1:19" x14ac:dyDescent="0.25">
      <c r="A27" s="34">
        <v>22</v>
      </c>
      <c r="B27" s="35" t="s">
        <v>29</v>
      </c>
      <c r="C27" s="36">
        <v>136260</v>
      </c>
      <c r="D27" s="14" t="s">
        <v>7</v>
      </c>
      <c r="E27" s="37">
        <v>969776</v>
      </c>
      <c r="F27" s="14" t="s">
        <v>7</v>
      </c>
      <c r="G27" s="38">
        <v>5815</v>
      </c>
      <c r="H27" s="14" t="s">
        <v>7</v>
      </c>
      <c r="I27" s="36">
        <v>796126335.04299998</v>
      </c>
      <c r="J27" s="14" t="s">
        <v>7</v>
      </c>
      <c r="K27" s="12">
        <v>151455117.51899999</v>
      </c>
      <c r="L27" s="57" t="s">
        <v>7</v>
      </c>
      <c r="M27" s="16">
        <f>SUM(M6:M26)</f>
        <v>31072397.399999991</v>
      </c>
      <c r="N27" s="13">
        <v>31281332.600000001</v>
      </c>
      <c r="O27" s="14" t="s">
        <v>7</v>
      </c>
      <c r="P27" s="15">
        <f t="shared" si="2"/>
        <v>100.67241416009958</v>
      </c>
      <c r="Q27" s="125">
        <v>1.0524</v>
      </c>
      <c r="R27" s="14" t="s">
        <v>7</v>
      </c>
      <c r="S27" s="13">
        <f>N27-M27</f>
        <v>208935.20000001043</v>
      </c>
    </row>
    <row r="28" spans="1:19" x14ac:dyDescent="0.25">
      <c r="A28" s="118" t="s">
        <v>30</v>
      </c>
    </row>
  </sheetData>
  <sortState ref="A2:S26">
    <sortCondition ref="O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Osnovni podaci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Martina Ščukanec</cp:lastModifiedBy>
  <dcterms:created xsi:type="dcterms:W3CDTF">2020-08-24T14:22:23Z</dcterms:created>
  <dcterms:modified xsi:type="dcterms:W3CDTF">2020-08-27T09:07:13Z</dcterms:modified>
</cp:coreProperties>
</file>