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0" windowWidth="22995" windowHeight="9090" tabRatio="899"/>
  </bookViews>
  <sheets>
    <sheet name="Tablica 1" sheetId="4" r:id="rId1"/>
    <sheet name="Tablica 2" sheetId="6" r:id="rId2"/>
    <sheet name="Tablica 3" sheetId="42" r:id="rId3"/>
    <sheet name="Tablica 4" sheetId="9" r:id="rId4"/>
    <sheet name="Tablica 5_po županijama" sheetId="12" r:id="rId5"/>
  </sheets>
  <definedNames>
    <definedName name="_ftnref1" localSheetId="1">'Tablica 2'!#REF!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7" i="9" l="1"/>
  <c r="E17" i="6"/>
  <c r="H17" i="6"/>
  <c r="H19" i="6" s="1"/>
  <c r="G17" i="6"/>
  <c r="G19" i="6" s="1"/>
  <c r="F17" i="6"/>
  <c r="F19" i="6" s="1"/>
  <c r="E19" i="6" l="1"/>
  <c r="F10" i="9" l="1"/>
  <c r="F9" i="9"/>
  <c r="F8" i="9"/>
  <c r="F7" i="9"/>
  <c r="F11" i="9"/>
  <c r="F12" i="9"/>
  <c r="F13" i="9"/>
  <c r="F14" i="9"/>
  <c r="F15" i="9"/>
  <c r="F16" i="9"/>
  <c r="J29" i="12" l="1"/>
  <c r="I29" i="12"/>
  <c r="G29" i="12"/>
  <c r="F29" i="12"/>
  <c r="E29" i="12"/>
  <c r="D29" i="12"/>
  <c r="C29" i="12"/>
  <c r="F17" i="9"/>
  <c r="F18" i="9"/>
  <c r="K29" i="12" l="1"/>
  <c r="H29" i="12"/>
</calcChain>
</file>

<file path=xl/sharedStrings.xml><?xml version="1.0" encoding="utf-8"?>
<sst xmlns="http://schemas.openxmlformats.org/spreadsheetml/2006/main" count="190" uniqueCount="113">
  <si>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</si>
  <si>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</si>
  <si>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</si>
  <si>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</si>
  <si>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</si>
  <si>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</si>
  <si>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</si>
  <si>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</si>
  <si>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</si>
  <si>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</si>
  <si>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</si>
  <si>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</si>
  <si>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</si>
  <si>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</si>
  <si>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</si>
  <si>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</si>
  <si>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</si>
  <si>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</si>
  <si>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</si>
  <si>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</si>
  <si>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2016.</t>
  </si>
  <si>
    <t>Bruto investicije samo u novu dugotrajnu imovinu</t>
  </si>
  <si>
    <t>OIB</t>
  </si>
  <si>
    <t>Naziv</t>
  </si>
  <si>
    <t>Mjesto</t>
  </si>
  <si>
    <t>Ukupan prihod</t>
  </si>
  <si>
    <t>1.</t>
  </si>
  <si>
    <t>Zagreb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</si>
  <si>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</si>
  <si>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</si>
  <si>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</si>
  <si>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</si>
  <si>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</si>
  <si>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</si>
  <si>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</si>
  <si>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</si>
  <si>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</si>
  <si>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VUKOVARSKO-SRIJEMSKA</t>
  </si>
  <si>
    <t>SPLITSKO-DALMATINSKA</t>
  </si>
  <si>
    <t>KRAPINSKO-ZAGORSKA</t>
  </si>
  <si>
    <t>KARLOVAČKA</t>
  </si>
  <si>
    <t>GRAD ZAGREB</t>
  </si>
  <si>
    <t>PRIMORSKO-GORANSKA</t>
  </si>
  <si>
    <t>ISTARSKA</t>
  </si>
  <si>
    <t>BRODSKO-POSAVSKA</t>
  </si>
  <si>
    <t>BJELOVARSKO-BILOGORSKA</t>
  </si>
  <si>
    <t>VARAŽDINSKA</t>
  </si>
  <si>
    <t>ZADARSKA</t>
  </si>
  <si>
    <t>KOPRIVNIČKO-KRIŽEVAČKA</t>
  </si>
  <si>
    <t>POŽEŠKO-SLAVONSKA</t>
  </si>
  <si>
    <t>ZAGREBAČKA</t>
  </si>
  <si>
    <t>MEĐIMURSKA</t>
  </si>
  <si>
    <t>VIROVITIČKO-PODRAVSKA</t>
  </si>
  <si>
    <t>SISAČKO-MOSLAVAČKA</t>
  </si>
  <si>
    <t>DUBROVAČKO-NERETVANSKA</t>
  </si>
  <si>
    <t>LIČKO-SENJSKA</t>
  </si>
  <si>
    <t>ŠIBENSKO-KNINSKA</t>
  </si>
  <si>
    <t>Šifra i naziv županije</t>
  </si>
  <si>
    <t>Žup.</t>
  </si>
  <si>
    <t>Naziv županije</t>
  </si>
  <si>
    <t>svih</t>
  </si>
  <si>
    <t>dobitaša</t>
  </si>
  <si>
    <t>gubitaša</t>
  </si>
  <si>
    <t>Ukupno</t>
  </si>
  <si>
    <t>R. br.</t>
  </si>
  <si>
    <t>2017.</t>
  </si>
  <si>
    <t>Izvor: Fina – Registar godišnjih financijskih izvještaja</t>
  </si>
  <si>
    <t>&gt;&gt;100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</si>
  <si>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podaci poslovanja poduzetnika u djelatnosti NKD 11.05 u 2018. godini (iznosi u tisućama kuna, prosječne plaće u kunama)
</t>
    </r>
  </si>
  <si>
    <t>NKD 11.05 Proizvodnja piva</t>
  </si>
  <si>
    <t>2018.</t>
  </si>
  <si>
    <t>OSJEČKO-BARANJSKA</t>
  </si>
  <si>
    <t>BRLOG ZADRUŽNA PIVOVARA</t>
  </si>
  <si>
    <r>
      <rPr>
        <b/>
        <sz val="9"/>
        <color theme="4" tint="-0.499984740745262"/>
        <rFont val="Arial"/>
        <family val="2"/>
        <charset val="238"/>
      </rPr>
      <t>Tablica 2</t>
    </r>
    <r>
      <rPr>
        <sz val="9"/>
        <color theme="4" tint="-0.499984740745262"/>
        <rFont val="Arial"/>
        <family val="2"/>
        <charset val="238"/>
      </rPr>
      <t>. Top 10 poduzetnika po ukupnom prihodu u 2018. godini, u djelatnosti NKD 11.05 (iznosi u tisućama kuna)</t>
    </r>
  </si>
  <si>
    <t>Ukupno top 10 poduzetnika po UP u djelatnosti 11.05</t>
  </si>
  <si>
    <t>Ukupno svi poduzetnici (88) u djelatnosti 11.05</t>
  </si>
  <si>
    <t>09520995772</t>
  </si>
  <si>
    <t>09600848457</t>
  </si>
  <si>
    <t>ZAGREBAČKA PIVOVARA d.o.o.</t>
  </si>
  <si>
    <t>HEINEKEN HRVATSKA d.o.o.</t>
  </si>
  <si>
    <t>Karlovac</t>
  </si>
  <si>
    <t>CARLSBERG CROATIA d.o.o.</t>
  </si>
  <si>
    <t>Koprivnica</t>
  </si>
  <si>
    <t>PRVO HRVATSKO PIVO 1664 d.o.o.</t>
  </si>
  <si>
    <t>ISTARSKA PIVOVARA d.o.o.</t>
  </si>
  <si>
    <t>Buzet</t>
  </si>
  <si>
    <t>PIVOVARA OSIJEK d.o.o.</t>
  </si>
  <si>
    <t>Osijek</t>
  </si>
  <si>
    <t>PIVOVARA DARUVAR d.o.o.</t>
  </si>
  <si>
    <t>PIVOVARA LIČANKA d.o.o.</t>
  </si>
  <si>
    <t>D. Pazarište</t>
  </si>
  <si>
    <t>Udio u djelatnosti proizvodnje piva (NKD 11.05)</t>
  </si>
  <si>
    <t>Susedgrad</t>
  </si>
  <si>
    <t>PIVOVARA MEDVEDGRAD d.o.o.</t>
  </si>
  <si>
    <t>LIČANKA PROIZVODNJA PIĆA d.o.o.</t>
  </si>
  <si>
    <t>Ukupno top 10 poduzetnika po dobiti u djelatnosti 11.05</t>
  </si>
  <si>
    <t>Udio u razredu djelatnosti 11.05</t>
  </si>
  <si>
    <t>Naziv poduzetnika</t>
  </si>
  <si>
    <t>ZMAJSKA PIVOVARA d.o.o.</t>
  </si>
  <si>
    <t>NOVA RUNDA j.d.o.o.</t>
  </si>
  <si>
    <t>AGRAM CRAFT d.o.o.</t>
  </si>
  <si>
    <t>ZEPPELIN CRAFT BREWERY d.o.o.</t>
  </si>
  <si>
    <t>AIR CRAFT BREWERY d.o.o.</t>
  </si>
  <si>
    <t>PRIMARIUS CRAFT PIVOVARA d.o.o.</t>
  </si>
  <si>
    <t>DEVETKA CRAFT j.d.o.o.</t>
  </si>
  <si>
    <t>Izvor: Fina, Registar godišnjih financijskih izvještaja, obrada GFI-a za 2016. – 2018. godinu</t>
  </si>
  <si>
    <r>
      <t xml:space="preserve">Tablica 3. </t>
    </r>
    <r>
      <rPr>
        <sz val="9"/>
        <color theme="1"/>
        <rFont val="Arial"/>
        <family val="2"/>
        <charset val="238"/>
      </rPr>
      <t xml:space="preserve">Ostvareni ukupni prihodi u razdoblju od 2016.-2018. godine izdvojenih poduzetnika djelatnosti proizvodnje piva koji nude craft piva </t>
    </r>
    <r>
      <rPr>
        <sz val="9"/>
        <color indexed="8"/>
        <rFont val="Arial"/>
        <family val="2"/>
        <charset val="238"/>
      </rPr>
      <t>(iznosi u tisućama kuna)</t>
    </r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</si>
  <si>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Top 10 poduzetnika u djelatnosti proizvodnje piva, rangirani prema dobiti razdoblja, u 2018. godini (iznosi u tisućama kuna)</t>
    </r>
  </si>
  <si>
    <t>VUKOVARSKA PIVOVARA j.d.o.o.</t>
  </si>
  <si>
    <t>BUJSKA PIVOVARA d.o.o.</t>
  </si>
  <si>
    <t>Vukovar</t>
  </si>
  <si>
    <t>Buje</t>
  </si>
  <si>
    <r>
      <rPr>
        <b/>
        <sz val="9"/>
        <color theme="1"/>
        <rFont val="Arial"/>
        <family val="2"/>
        <charset val="238"/>
      </rPr>
      <t>Tablica 5</t>
    </r>
    <r>
      <rPr>
        <sz val="9"/>
        <color theme="1"/>
        <rFont val="Arial"/>
        <family val="2"/>
        <charset val="238"/>
      </rPr>
      <t>. Rezultati poduzetnika u djelatnosti proizvodnje piva po županijama – rang prema ukupnom prihodu u 2018. godini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</si>
</sst>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8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20" fillId="0" borderId="0"/>
    <xf numFmtId="0" fontId="16" fillId="0" borderId="0"/>
    <xf numFmtId="0" fontId="25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0" fillId="0" borderId="0" xfId="0" applyFill="1"/>
    <xf numFmtId="0" fontId="3" fillId="2" borderId="4" xfId="0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3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0" fillId="0" borderId="0" xfId="0" applyNumberFormat="1" applyFill="1"/>
    <xf numFmtId="0" fontId="7" fillId="0" borderId="5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6" fillId="0" borderId="0" xfId="0" applyFont="1"/>
    <xf numFmtId="49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166" fontId="10" fillId="0" borderId="6" xfId="1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6" xfId="0" quotePrefix="1" applyNumberFormat="1" applyFont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right" vertical="center"/>
    </xf>
    <xf numFmtId="166" fontId="12" fillId="4" borderId="7" xfId="1" applyNumberFormat="1" applyFont="1" applyFill="1" applyBorder="1" applyAlignment="1">
      <alignment vertical="center"/>
    </xf>
    <xf numFmtId="0" fontId="13" fillId="0" borderId="0" xfId="0" applyFont="1"/>
    <xf numFmtId="0" fontId="15" fillId="0" borderId="0" xfId="0" applyFont="1"/>
    <xf numFmtId="0" fontId="14" fillId="0" borderId="0" xfId="0" applyFont="1"/>
    <xf numFmtId="3" fontId="3" fillId="6" borderId="2" xfId="0" applyNumberFormat="1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right" vertical="center" wrapText="1"/>
    </xf>
    <xf numFmtId="3" fontId="3" fillId="6" borderId="2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168" fontId="3" fillId="0" borderId="12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8" fontId="3" fillId="0" borderId="9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6" borderId="14" xfId="0" applyNumberFormat="1" applyFont="1" applyFill="1" applyBorder="1" applyAlignment="1">
      <alignment horizontal="center" vertical="center" wrapText="1"/>
    </xf>
    <xf numFmtId="3" fontId="7" fillId="6" borderId="14" xfId="0" applyNumberFormat="1" applyFont="1" applyFill="1" applyBorder="1" applyAlignment="1">
      <alignment horizontal="right" vertical="center" wrapText="1"/>
    </xf>
    <xf numFmtId="3" fontId="3" fillId="6" borderId="14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168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168" fontId="3" fillId="0" borderId="1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6" borderId="19" xfId="0" applyNumberFormat="1" applyFont="1" applyFill="1" applyBorder="1" applyAlignment="1">
      <alignment horizontal="right" vertical="center" wrapText="1"/>
    </xf>
    <xf numFmtId="3" fontId="18" fillId="0" borderId="8" xfId="0" applyNumberFormat="1" applyFont="1" applyBorder="1" applyAlignment="1">
      <alignment horizontal="right" vertical="center" wrapText="1"/>
    </xf>
    <xf numFmtId="3" fontId="7" fillId="6" borderId="10" xfId="0" applyNumberFormat="1" applyFont="1" applyFill="1" applyBorder="1" applyAlignment="1">
      <alignment horizontal="right" vertical="center" wrapText="1"/>
    </xf>
    <xf numFmtId="3" fontId="3" fillId="6" borderId="10" xfId="0" applyNumberFormat="1" applyFont="1" applyFill="1" applyBorder="1" applyAlignment="1">
      <alignment horizontal="right" vertical="center" wrapText="1"/>
    </xf>
    <xf numFmtId="3" fontId="3" fillId="6" borderId="20" xfId="0" applyNumberFormat="1" applyFont="1" applyFill="1" applyBorder="1" applyAlignment="1">
      <alignment horizontal="right" vertical="center" wrapText="1"/>
    </xf>
    <xf numFmtId="0" fontId="14" fillId="7" borderId="2" xfId="0" applyFont="1" applyFill="1" applyBorder="1"/>
    <xf numFmtId="3" fontId="14" fillId="7" borderId="2" xfId="0" applyNumberFormat="1" applyFont="1" applyFill="1" applyBorder="1"/>
    <xf numFmtId="3" fontId="14" fillId="7" borderId="21" xfId="0" applyNumberFormat="1" applyFont="1" applyFill="1" applyBorder="1"/>
    <xf numFmtId="168" fontId="14" fillId="7" borderId="2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 vertical="center" wrapText="1"/>
    </xf>
    <xf numFmtId="3" fontId="14" fillId="7" borderId="14" xfId="0" applyNumberFormat="1" applyFont="1" applyFill="1" applyBorder="1"/>
    <xf numFmtId="165" fontId="0" fillId="0" borderId="0" xfId="0" applyNumberFormat="1"/>
    <xf numFmtId="0" fontId="19" fillId="0" borderId="0" xfId="0" applyFont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quotePrefix="1" applyNumberFormat="1" applyFont="1" applyFill="1" applyBorder="1" applyAlignment="1">
      <alignment horizontal="center" vertical="center"/>
    </xf>
    <xf numFmtId="3" fontId="7" fillId="4" borderId="24" xfId="0" applyNumberFormat="1" applyFont="1" applyFill="1" applyBorder="1" applyAlignment="1">
      <alignment horizontal="right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vertical="center" wrapText="1"/>
    </xf>
    <xf numFmtId="3" fontId="21" fillId="8" borderId="2" xfId="0" applyNumberFormat="1" applyFont="1" applyFill="1" applyBorder="1" applyAlignment="1">
      <alignment horizontal="righ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21" fillId="8" borderId="2" xfId="0" quotePrefix="1" applyFont="1" applyFill="1" applyBorder="1" applyAlignment="1">
      <alignment horizontal="center" vertical="center" wrapText="1"/>
    </xf>
    <xf numFmtId="0" fontId="0" fillId="0" borderId="0" xfId="0" applyAlignment="1"/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6" fontId="22" fillId="3" borderId="23" xfId="0" applyNumberFormat="1" applyFont="1" applyFill="1" applyBorder="1" applyAlignment="1">
      <alignment horizontal="righ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vertical="center"/>
    </xf>
    <xf numFmtId="3" fontId="3" fillId="6" borderId="10" xfId="0" applyNumberFormat="1" applyFont="1" applyFill="1" applyBorder="1" applyAlignment="1">
      <alignment vertical="center"/>
    </xf>
    <xf numFmtId="0" fontId="14" fillId="7" borderId="2" xfId="0" applyFont="1" applyFill="1" applyBorder="1" applyAlignment="1"/>
  </cellXfs>
  <cellStyles count="6">
    <cellStyle name="Normalno" xfId="0" builtinId="0"/>
    <cellStyle name="Normalno 2" xfId="2"/>
    <cellStyle name="Normalno 3" xfId="3"/>
    <cellStyle name="Normalno 4" xfId="4"/>
    <cellStyle name="Obično_2003" xfId="5"/>
    <cellStyle name="Postotak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133350</xdr:rowOff>
    </xdr:from>
    <xdr:to>
      <xdr:col>2</xdr:col>
      <xdr:colOff>85725</xdr:colOff>
      <xdr:row>2</xdr:row>
      <xdr:rowOff>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33350"/>
          <a:ext cx="12192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1</xdr:col>
      <xdr:colOff>1428750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5906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F26"/>
  <sheetViews>
    <sheetView tabSelected="1" workbookViewId="0">
      <selection activeCell="A5" sqref="A5"/>
    </sheetView>
  </sheetViews>
  <sheetFormatPr defaultRowHeight="15" x14ac:dyDescent="0.25"/>
  <cols>
    <col min="1" max="1" width="53.42578125" bestFit="1" customWidth="1"/>
    <col min="2" max="3" width="13.85546875" customWidth="1"/>
    <col min="4" max="4" width="8.7109375" customWidth="1"/>
  </cols>
  <sheetData>
    <row r="3" spans="1:6" x14ac:dyDescent="0.25">
      <c r="B3" s="1"/>
    </row>
    <row r="4" spans="1:6" x14ac:dyDescent="0.25">
      <c r="A4" s="76" t="s">
        <v>68</v>
      </c>
      <c r="B4" s="1"/>
      <c r="C4" s="2"/>
    </row>
    <row r="6" spans="1:6" ht="18.75" customHeight="1" x14ac:dyDescent="0.25">
      <c r="A6" s="79" t="s">
        <v>0</v>
      </c>
      <c r="B6" s="79" t="s">
        <v>69</v>
      </c>
      <c r="C6" s="79"/>
      <c r="D6" s="80"/>
    </row>
    <row r="7" spans="1:6" x14ac:dyDescent="0.25">
      <c r="A7" s="79"/>
      <c r="B7" s="64" t="s">
        <v>65</v>
      </c>
      <c r="C7" s="64" t="s">
        <v>70</v>
      </c>
      <c r="D7" s="65" t="s">
        <v>1</v>
      </c>
      <c r="E7" s="3"/>
    </row>
    <row r="8" spans="1:6" x14ac:dyDescent="0.25">
      <c r="A8" s="4" t="s">
        <v>2</v>
      </c>
      <c r="B8" s="5"/>
      <c r="C8" s="5">
        <v>88</v>
      </c>
      <c r="D8" s="6" t="s">
        <v>3</v>
      </c>
      <c r="E8" s="3"/>
    </row>
    <row r="9" spans="1:6" x14ac:dyDescent="0.25">
      <c r="A9" s="7" t="s">
        <v>4</v>
      </c>
      <c r="B9" s="8">
        <v>30</v>
      </c>
      <c r="C9" s="8">
        <v>41</v>
      </c>
      <c r="D9" s="9">
        <v>136.66666666666666</v>
      </c>
      <c r="E9" s="10"/>
      <c r="F9" s="59"/>
    </row>
    <row r="10" spans="1:6" x14ac:dyDescent="0.25">
      <c r="A10" s="7" t="s">
        <v>5</v>
      </c>
      <c r="B10" s="8">
        <v>39</v>
      </c>
      <c r="C10" s="8">
        <v>47</v>
      </c>
      <c r="D10" s="9">
        <v>120.51282051282051</v>
      </c>
      <c r="E10" s="10"/>
    </row>
    <row r="11" spans="1:6" x14ac:dyDescent="0.25">
      <c r="A11" s="11" t="s">
        <v>6</v>
      </c>
      <c r="B11" s="12">
        <v>1544</v>
      </c>
      <c r="C11" s="12">
        <v>1622</v>
      </c>
      <c r="D11" s="13">
        <v>105.05181347150258</v>
      </c>
      <c r="E11" s="14"/>
    </row>
    <row r="12" spans="1:6" x14ac:dyDescent="0.25">
      <c r="A12" s="11" t="s">
        <v>7</v>
      </c>
      <c r="B12" s="12">
        <v>2480520.0079999999</v>
      </c>
      <c r="C12" s="12">
        <v>2474399.5320000001</v>
      </c>
      <c r="D12" s="13">
        <v>99.75325834985162</v>
      </c>
      <c r="E12" s="3"/>
    </row>
    <row r="13" spans="1:6" x14ac:dyDescent="0.25">
      <c r="A13" s="11" t="s">
        <v>8</v>
      </c>
      <c r="B13" s="12">
        <v>2146343.63</v>
      </c>
      <c r="C13" s="12">
        <v>2058035.2439999999</v>
      </c>
      <c r="D13" s="13">
        <v>95.885636169078865</v>
      </c>
      <c r="E13" s="3"/>
    </row>
    <row r="14" spans="1:6" x14ac:dyDescent="0.25">
      <c r="A14" s="11" t="s">
        <v>9</v>
      </c>
      <c r="B14" s="12">
        <v>356614.96100000001</v>
      </c>
      <c r="C14" s="12">
        <v>439592.32400000002</v>
      </c>
      <c r="D14" s="13">
        <v>123.26805436522335</v>
      </c>
      <c r="E14" s="3"/>
    </row>
    <row r="15" spans="1:6" x14ac:dyDescent="0.25">
      <c r="A15" s="11" t="s">
        <v>10</v>
      </c>
      <c r="B15" s="12">
        <v>22438.582999999999</v>
      </c>
      <c r="C15" s="12">
        <v>23228.036</v>
      </c>
      <c r="D15" s="13">
        <v>103.51828366345595</v>
      </c>
      <c r="E15" s="3"/>
    </row>
    <row r="16" spans="1:6" x14ac:dyDescent="0.25">
      <c r="A16" s="11" t="s">
        <v>11</v>
      </c>
      <c r="B16" s="12">
        <v>60553.044999999998</v>
      </c>
      <c r="C16" s="12">
        <v>71484.298999999999</v>
      </c>
      <c r="D16" s="13">
        <v>118.05236053777313</v>
      </c>
      <c r="E16" s="3"/>
    </row>
    <row r="17" spans="1:5" x14ac:dyDescent="0.25">
      <c r="A17" s="11" t="s">
        <v>12</v>
      </c>
      <c r="B17" s="12">
        <v>296860.21799999999</v>
      </c>
      <c r="C17" s="12">
        <v>368108.02500000002</v>
      </c>
      <c r="D17" s="13">
        <v>124.00045633598505</v>
      </c>
      <c r="E17" s="3"/>
    </row>
    <row r="18" spans="1:5" x14ac:dyDescent="0.25">
      <c r="A18" s="11" t="s">
        <v>13</v>
      </c>
      <c r="B18" s="12">
        <v>23236.884999999998</v>
      </c>
      <c r="C18" s="12">
        <v>23228.036</v>
      </c>
      <c r="D18" s="13">
        <v>99.96191830359362</v>
      </c>
      <c r="E18" s="3"/>
    </row>
    <row r="19" spans="1:5" x14ac:dyDescent="0.25">
      <c r="A19" s="15" t="s">
        <v>19</v>
      </c>
      <c r="B19" s="16">
        <v>273623.33299999998</v>
      </c>
      <c r="C19" s="16">
        <v>344879.989</v>
      </c>
      <c r="D19" s="17">
        <v>126.0418785264925</v>
      </c>
      <c r="E19" s="3"/>
    </row>
    <row r="20" spans="1:5" x14ac:dyDescent="0.25">
      <c r="A20" s="11" t="s">
        <v>16</v>
      </c>
      <c r="B20" s="12">
        <v>294198.16200000001</v>
      </c>
      <c r="C20" s="12">
        <v>312595.538</v>
      </c>
      <c r="D20" s="13">
        <v>106.25339596785108</v>
      </c>
      <c r="E20" s="3"/>
    </row>
    <row r="21" spans="1:5" x14ac:dyDescent="0.25">
      <c r="A21" s="11" t="s">
        <v>17</v>
      </c>
      <c r="B21" s="12">
        <v>370948.07799999998</v>
      </c>
      <c r="C21" s="12">
        <v>394544.41800000001</v>
      </c>
      <c r="D21" s="13">
        <v>106.36108970485083</v>
      </c>
      <c r="E21" s="3"/>
    </row>
    <row r="22" spans="1:5" x14ac:dyDescent="0.25">
      <c r="A22" s="11" t="s">
        <v>18</v>
      </c>
      <c r="B22" s="12">
        <v>-76749.915999999997</v>
      </c>
      <c r="C22" s="12">
        <v>-81948.88</v>
      </c>
      <c r="D22" s="13">
        <v>106.77390187632258</v>
      </c>
      <c r="E22" s="3"/>
    </row>
    <row r="23" spans="1:5" x14ac:dyDescent="0.25">
      <c r="A23" s="11" t="s">
        <v>21</v>
      </c>
      <c r="B23" s="12">
        <v>189975.67</v>
      </c>
      <c r="C23" s="12">
        <v>113361.60799999999</v>
      </c>
      <c r="D23" s="13">
        <v>59.671645321740407</v>
      </c>
    </row>
    <row r="24" spans="1:5" x14ac:dyDescent="0.25">
      <c r="A24" s="11" t="s">
        <v>15</v>
      </c>
      <c r="B24" s="12">
        <v>9535.7430375647673</v>
      </c>
      <c r="C24" s="12">
        <v>9824.4377311960543</v>
      </c>
      <c r="D24" s="13">
        <v>103.0275007673132</v>
      </c>
    </row>
    <row r="26" spans="1:5" x14ac:dyDescent="0.25">
      <c r="A26" s="60" t="s">
        <v>66</v>
      </c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I21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13.85546875" customWidth="1"/>
    <col min="3" max="3" width="33.28515625" customWidth="1"/>
    <col min="4" max="4" width="11.5703125" customWidth="1"/>
    <col min="5" max="5" width="13.85546875" customWidth="1"/>
    <col min="6" max="6" width="13.7109375" customWidth="1"/>
    <col min="7" max="8" width="10.7109375" customWidth="1"/>
  </cols>
  <sheetData>
    <row r="3" spans="1:9" x14ac:dyDescent="0.25">
      <c r="D3" s="1"/>
      <c r="E3" s="1"/>
    </row>
    <row r="4" spans="1:9" x14ac:dyDescent="0.25">
      <c r="A4" s="28" t="s">
        <v>73</v>
      </c>
      <c r="B4" s="29"/>
      <c r="C4" s="29"/>
      <c r="D4" s="30"/>
      <c r="E4" s="30"/>
      <c r="F4" s="18"/>
    </row>
    <row r="6" spans="1:9" ht="32.25" customHeight="1" x14ac:dyDescent="0.25">
      <c r="A6" s="66" t="s">
        <v>64</v>
      </c>
      <c r="B6" s="66" t="s">
        <v>22</v>
      </c>
      <c r="C6" s="66" t="s">
        <v>23</v>
      </c>
      <c r="D6" s="66" t="s">
        <v>24</v>
      </c>
      <c r="E6" s="66" t="s">
        <v>25</v>
      </c>
      <c r="F6" s="66" t="s">
        <v>12</v>
      </c>
      <c r="G6" s="66" t="s">
        <v>16</v>
      </c>
      <c r="H6" s="66" t="s">
        <v>17</v>
      </c>
    </row>
    <row r="7" spans="1:9" x14ac:dyDescent="0.25">
      <c r="A7" s="19" t="s">
        <v>26</v>
      </c>
      <c r="B7" s="61">
        <v>83771985821</v>
      </c>
      <c r="C7" s="21" t="s">
        <v>78</v>
      </c>
      <c r="D7" s="21" t="s">
        <v>27</v>
      </c>
      <c r="E7" s="22">
        <v>1123556.585</v>
      </c>
      <c r="F7" s="22">
        <v>233167.00899999999</v>
      </c>
      <c r="G7" s="22">
        <v>148252.95000000001</v>
      </c>
      <c r="H7" s="22">
        <v>0</v>
      </c>
      <c r="I7" s="59"/>
    </row>
    <row r="8" spans="1:9" x14ac:dyDescent="0.25">
      <c r="A8" s="24" t="s">
        <v>28</v>
      </c>
      <c r="B8" s="61">
        <v>26057862389</v>
      </c>
      <c r="C8" s="21" t="s">
        <v>79</v>
      </c>
      <c r="D8" s="21" t="s">
        <v>80</v>
      </c>
      <c r="E8" s="22">
        <v>723426.69</v>
      </c>
      <c r="F8" s="22">
        <v>105877.751</v>
      </c>
      <c r="G8" s="22">
        <v>62167.856</v>
      </c>
      <c r="H8" s="22">
        <v>208961.41</v>
      </c>
      <c r="I8" s="59"/>
    </row>
    <row r="9" spans="1:9" x14ac:dyDescent="0.25">
      <c r="A9" s="24" t="s">
        <v>29</v>
      </c>
      <c r="B9" s="62" t="s">
        <v>76</v>
      </c>
      <c r="C9" s="21" t="s">
        <v>81</v>
      </c>
      <c r="D9" s="21" t="s">
        <v>82</v>
      </c>
      <c r="E9" s="22">
        <v>313273.83799999999</v>
      </c>
      <c r="F9" s="22">
        <v>4997.2299999999996</v>
      </c>
      <c r="G9" s="22">
        <v>98208.452999999994</v>
      </c>
      <c r="H9" s="22">
        <v>169763.318</v>
      </c>
      <c r="I9" s="59"/>
    </row>
    <row r="10" spans="1:9" x14ac:dyDescent="0.25">
      <c r="A10" s="24" t="s">
        <v>30</v>
      </c>
      <c r="B10" s="61">
        <v>42063252961</v>
      </c>
      <c r="C10" s="21" t="s">
        <v>83</v>
      </c>
      <c r="D10" s="21" t="s">
        <v>27</v>
      </c>
      <c r="E10" s="22">
        <v>81593.236000000004</v>
      </c>
      <c r="F10" s="22">
        <v>562.56399999999996</v>
      </c>
      <c r="G10" s="22">
        <v>0</v>
      </c>
      <c r="H10" s="22">
        <v>0.67100000000000004</v>
      </c>
      <c r="I10" s="59"/>
    </row>
    <row r="11" spans="1:9" x14ac:dyDescent="0.25">
      <c r="A11" s="24" t="s">
        <v>31</v>
      </c>
      <c r="B11" s="62">
        <v>34031012034</v>
      </c>
      <c r="C11" s="21" t="s">
        <v>84</v>
      </c>
      <c r="D11" s="21" t="s">
        <v>85</v>
      </c>
      <c r="E11" s="22">
        <v>43456.233</v>
      </c>
      <c r="F11" s="22">
        <v>2296.2170000000001</v>
      </c>
      <c r="G11" s="22">
        <v>238.303</v>
      </c>
      <c r="H11" s="22">
        <v>4293.9139999999998</v>
      </c>
      <c r="I11" s="59"/>
    </row>
    <row r="12" spans="1:9" x14ac:dyDescent="0.25">
      <c r="A12" s="24" t="s">
        <v>32</v>
      </c>
      <c r="B12" s="25">
        <v>94568898672</v>
      </c>
      <c r="C12" s="21" t="s">
        <v>88</v>
      </c>
      <c r="D12" s="21" t="s">
        <v>27</v>
      </c>
      <c r="E12" s="22">
        <v>43089.633000000002</v>
      </c>
      <c r="F12" s="22">
        <v>13731.24</v>
      </c>
      <c r="G12" s="22">
        <v>143.91499999999999</v>
      </c>
      <c r="H12" s="22">
        <v>0</v>
      </c>
      <c r="I12" s="59"/>
    </row>
    <row r="13" spans="1:9" x14ac:dyDescent="0.25">
      <c r="A13" s="24" t="s">
        <v>33</v>
      </c>
      <c r="B13" s="20">
        <v>32421849703</v>
      </c>
      <c r="C13" s="21" t="s">
        <v>86</v>
      </c>
      <c r="D13" s="21" t="s">
        <v>87</v>
      </c>
      <c r="E13" s="22">
        <v>30435.874</v>
      </c>
      <c r="F13" s="22">
        <v>0</v>
      </c>
      <c r="G13" s="22">
        <v>2394.2080000000001</v>
      </c>
      <c r="H13" s="22">
        <v>7934.4589999999998</v>
      </c>
      <c r="I13" s="59"/>
    </row>
    <row r="14" spans="1:9" x14ac:dyDescent="0.25">
      <c r="A14" s="24" t="s">
        <v>34</v>
      </c>
      <c r="B14" s="20">
        <v>63259940543</v>
      </c>
      <c r="C14" s="21" t="s">
        <v>93</v>
      </c>
      <c r="D14" s="21" t="s">
        <v>92</v>
      </c>
      <c r="E14" s="22">
        <v>17323.361000000001</v>
      </c>
      <c r="F14" s="22">
        <v>356.06799999999998</v>
      </c>
      <c r="G14" s="22">
        <v>0</v>
      </c>
      <c r="H14" s="22">
        <v>0</v>
      </c>
      <c r="I14" s="59"/>
    </row>
    <row r="15" spans="1:9" x14ac:dyDescent="0.25">
      <c r="A15" s="24" t="s">
        <v>35</v>
      </c>
      <c r="B15" s="20">
        <v>96075941043</v>
      </c>
      <c r="C15" s="21" t="s">
        <v>89</v>
      </c>
      <c r="D15" s="21" t="s">
        <v>27</v>
      </c>
      <c r="E15" s="22">
        <v>14668.495999999999</v>
      </c>
      <c r="F15" s="22">
        <v>1124.912</v>
      </c>
      <c r="G15" s="22">
        <v>0</v>
      </c>
      <c r="H15" s="22">
        <v>0</v>
      </c>
      <c r="I15" s="59"/>
    </row>
    <row r="16" spans="1:9" x14ac:dyDescent="0.25">
      <c r="A16" s="24" t="s">
        <v>36</v>
      </c>
      <c r="B16" s="25" t="s">
        <v>77</v>
      </c>
      <c r="C16" s="21" t="s">
        <v>94</v>
      </c>
      <c r="D16" s="21" t="s">
        <v>90</v>
      </c>
      <c r="E16" s="22">
        <v>12084.716</v>
      </c>
      <c r="F16" s="22">
        <v>1056.5060000000001</v>
      </c>
      <c r="G16" s="22">
        <v>0</v>
      </c>
      <c r="H16" s="22">
        <v>0</v>
      </c>
    </row>
    <row r="17" spans="1:8" x14ac:dyDescent="0.25">
      <c r="A17" s="81" t="s">
        <v>74</v>
      </c>
      <c r="B17" s="81"/>
      <c r="C17" s="81"/>
      <c r="D17" s="81"/>
      <c r="E17" s="26">
        <f>SUM(E7:E16)</f>
        <v>2402908.6619999995</v>
      </c>
      <c r="F17" s="26">
        <f>SUM(F7:F16)</f>
        <v>363169.49700000003</v>
      </c>
      <c r="G17" s="26">
        <f>SUM(G7:G16)</f>
        <v>311405.685</v>
      </c>
      <c r="H17" s="26">
        <f>SUM(H7:H16)</f>
        <v>390953.77199999994</v>
      </c>
    </row>
    <row r="18" spans="1:8" x14ac:dyDescent="0.25">
      <c r="A18" s="82" t="s">
        <v>75</v>
      </c>
      <c r="B18" s="82"/>
      <c r="C18" s="82"/>
      <c r="D18" s="82"/>
      <c r="E18" s="63">
        <v>2474399.5320000001</v>
      </c>
      <c r="F18" s="26">
        <v>368108.02500000002</v>
      </c>
      <c r="G18" s="63">
        <v>312595.538</v>
      </c>
      <c r="H18" s="63">
        <v>394544.41800000001</v>
      </c>
    </row>
    <row r="19" spans="1:8" x14ac:dyDescent="0.25">
      <c r="A19" s="83" t="s">
        <v>91</v>
      </c>
      <c r="B19" s="83"/>
      <c r="C19" s="83"/>
      <c r="D19" s="83"/>
      <c r="E19" s="77">
        <f>E17/E18</f>
        <v>0.97110779036471273</v>
      </c>
      <c r="F19" s="77">
        <f>F17/F18</f>
        <v>0.98658402516489563</v>
      </c>
      <c r="G19" s="77">
        <f>G17/G18</f>
        <v>0.99619363408827666</v>
      </c>
      <c r="H19" s="77">
        <f>H17/H18</f>
        <v>0.9908992604224347</v>
      </c>
    </row>
    <row r="21" spans="1:8" x14ac:dyDescent="0.25">
      <c r="A21" s="60" t="s">
        <v>66</v>
      </c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8"/>
  <sheetViews>
    <sheetView workbookViewId="0">
      <selection activeCell="A5" sqref="A5"/>
    </sheetView>
  </sheetViews>
  <sheetFormatPr defaultRowHeight="15" x14ac:dyDescent="0.25"/>
  <cols>
    <col min="1" max="1" width="4.85546875" customWidth="1"/>
    <col min="2" max="2" width="13.42578125" customWidth="1"/>
    <col min="3" max="3" width="36.42578125" customWidth="1"/>
    <col min="4" max="4" width="8.85546875" bestFit="1" customWidth="1"/>
    <col min="5" max="6" width="8.85546875" customWidth="1"/>
    <col min="7" max="7" width="10" customWidth="1"/>
    <col min="8" max="8" width="8.42578125" bestFit="1" customWidth="1"/>
  </cols>
  <sheetData>
    <row r="4" spans="1:6" x14ac:dyDescent="0.25">
      <c r="A4" s="1" t="s">
        <v>106</v>
      </c>
    </row>
    <row r="6" spans="1:6" ht="15" customHeight="1" x14ac:dyDescent="0.25">
      <c r="A6" s="87" t="s">
        <v>64</v>
      </c>
      <c r="B6" s="87" t="s">
        <v>22</v>
      </c>
      <c r="C6" s="87" t="s">
        <v>97</v>
      </c>
      <c r="D6" s="85" t="s">
        <v>25</v>
      </c>
      <c r="E6" s="86"/>
      <c r="F6" s="86"/>
    </row>
    <row r="7" spans="1:6" x14ac:dyDescent="0.25">
      <c r="A7" s="88"/>
      <c r="B7" s="88"/>
      <c r="C7" s="88"/>
      <c r="D7" s="66" t="s">
        <v>20</v>
      </c>
      <c r="E7" s="66" t="s">
        <v>65</v>
      </c>
      <c r="F7" s="66" t="s">
        <v>70</v>
      </c>
    </row>
    <row r="8" spans="1:6" x14ac:dyDescent="0.25">
      <c r="A8" s="68" t="s">
        <v>26</v>
      </c>
      <c r="B8" s="68">
        <v>63259940543</v>
      </c>
      <c r="C8" s="69" t="s">
        <v>93</v>
      </c>
      <c r="D8" s="70">
        <v>14520.127</v>
      </c>
      <c r="E8" s="70">
        <v>18068.330000000002</v>
      </c>
      <c r="F8" s="70">
        <v>17323.361000000001</v>
      </c>
    </row>
    <row r="9" spans="1:6" x14ac:dyDescent="0.25">
      <c r="A9" s="71" t="s">
        <v>28</v>
      </c>
      <c r="B9" s="71">
        <v>83107344311</v>
      </c>
      <c r="C9" s="72" t="s">
        <v>98</v>
      </c>
      <c r="D9" s="70">
        <v>6277.1949999999997</v>
      </c>
      <c r="E9" s="70">
        <v>7324.9840000000004</v>
      </c>
      <c r="F9" s="70">
        <v>8581.0280000000002</v>
      </c>
    </row>
    <row r="10" spans="1:6" x14ac:dyDescent="0.25">
      <c r="A10" s="71" t="s">
        <v>29</v>
      </c>
      <c r="B10" s="71">
        <v>42516472068</v>
      </c>
      <c r="C10" s="72" t="s">
        <v>99</v>
      </c>
      <c r="D10" s="70">
        <v>2219</v>
      </c>
      <c r="E10" s="70">
        <v>3413.46</v>
      </c>
      <c r="F10" s="70">
        <v>4791.0429999999997</v>
      </c>
    </row>
    <row r="11" spans="1:6" x14ac:dyDescent="0.25">
      <c r="A11" s="71" t="s">
        <v>30</v>
      </c>
      <c r="B11" s="71">
        <v>40407931816</v>
      </c>
      <c r="C11" s="72" t="s">
        <v>100</v>
      </c>
      <c r="D11" s="70">
        <v>270.85300000000001</v>
      </c>
      <c r="E11" s="70">
        <v>636.12300000000005</v>
      </c>
      <c r="F11" s="70">
        <v>1248.998</v>
      </c>
    </row>
    <row r="12" spans="1:6" x14ac:dyDescent="0.25">
      <c r="A12" s="71" t="s">
        <v>31</v>
      </c>
      <c r="B12" s="71">
        <v>26160964816</v>
      </c>
      <c r="C12" s="72" t="s">
        <v>72</v>
      </c>
      <c r="D12" s="70">
        <v>177</v>
      </c>
      <c r="E12" s="70">
        <v>454.43799999999999</v>
      </c>
      <c r="F12" s="70">
        <v>989.52</v>
      </c>
    </row>
    <row r="13" spans="1:6" x14ac:dyDescent="0.25">
      <c r="A13" s="71" t="s">
        <v>32</v>
      </c>
      <c r="B13" s="71">
        <v>95295027032</v>
      </c>
      <c r="C13" s="72" t="s">
        <v>101</v>
      </c>
      <c r="D13" s="70" t="s">
        <v>3</v>
      </c>
      <c r="E13" s="70">
        <v>175.971</v>
      </c>
      <c r="F13" s="70">
        <v>175.971</v>
      </c>
    </row>
    <row r="14" spans="1:6" x14ac:dyDescent="0.25">
      <c r="A14" s="71" t="s">
        <v>33</v>
      </c>
      <c r="B14" s="71">
        <v>28673452747</v>
      </c>
      <c r="C14" s="72" t="s">
        <v>102</v>
      </c>
      <c r="D14" s="70">
        <v>464</v>
      </c>
      <c r="E14" s="70">
        <v>110</v>
      </c>
      <c r="F14" s="70">
        <v>186.94</v>
      </c>
    </row>
    <row r="15" spans="1:6" x14ac:dyDescent="0.25">
      <c r="A15" s="71" t="s">
        <v>34</v>
      </c>
      <c r="B15" s="71">
        <v>74435961327</v>
      </c>
      <c r="C15" s="72" t="s">
        <v>103</v>
      </c>
      <c r="D15" s="70" t="s">
        <v>3</v>
      </c>
      <c r="E15" s="70">
        <v>0</v>
      </c>
      <c r="F15" s="70">
        <v>396.03800000000001</v>
      </c>
    </row>
    <row r="16" spans="1:6" x14ac:dyDescent="0.25">
      <c r="A16" s="71" t="s">
        <v>35</v>
      </c>
      <c r="B16" s="73">
        <v>25023992642</v>
      </c>
      <c r="C16" s="72" t="s">
        <v>104</v>
      </c>
      <c r="D16" s="70">
        <v>0</v>
      </c>
      <c r="E16" s="70">
        <v>0</v>
      </c>
      <c r="F16" s="70">
        <v>45.292999999999999</v>
      </c>
    </row>
    <row r="18" spans="1:1" x14ac:dyDescent="0.25">
      <c r="A18" s="75" t="s">
        <v>105</v>
      </c>
    </row>
  </sheetData>
  <mergeCells count="4">
    <mergeCell ref="D6:F6"/>
    <mergeCell ref="A6:A7"/>
    <mergeCell ref="B6:B7"/>
    <mergeCell ref="C6:C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3:F20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13.85546875" customWidth="1"/>
    <col min="3" max="3" width="35" customWidth="1"/>
    <col min="4" max="4" width="13.85546875" customWidth="1"/>
    <col min="5" max="5" width="13.7109375" customWidth="1"/>
    <col min="6" max="6" width="14.140625" customWidth="1"/>
  </cols>
  <sheetData>
    <row r="3" spans="1:6" x14ac:dyDescent="0.25">
      <c r="D3" s="1"/>
    </row>
    <row r="4" spans="1:6" x14ac:dyDescent="0.25">
      <c r="A4" s="18" t="s">
        <v>107</v>
      </c>
      <c r="D4" s="1"/>
      <c r="E4" s="18"/>
    </row>
    <row r="6" spans="1:6" ht="22.5" x14ac:dyDescent="0.25">
      <c r="A6" s="66" t="s">
        <v>64</v>
      </c>
      <c r="B6" s="66" t="s">
        <v>22</v>
      </c>
      <c r="C6" s="66" t="s">
        <v>23</v>
      </c>
      <c r="D6" s="66" t="s">
        <v>24</v>
      </c>
      <c r="E6" s="66" t="s">
        <v>12</v>
      </c>
      <c r="F6" s="66" t="s">
        <v>96</v>
      </c>
    </row>
    <row r="7" spans="1:6" x14ac:dyDescent="0.25">
      <c r="A7" s="19" t="s">
        <v>26</v>
      </c>
      <c r="B7" s="20">
        <v>83771985821</v>
      </c>
      <c r="C7" s="21" t="s">
        <v>78</v>
      </c>
      <c r="D7" s="21" t="s">
        <v>27</v>
      </c>
      <c r="E7" s="22">
        <v>233167.00899999999</v>
      </c>
      <c r="F7" s="23">
        <f>E7/$E$18</f>
        <v>0.63342006466715839</v>
      </c>
    </row>
    <row r="8" spans="1:6" x14ac:dyDescent="0.25">
      <c r="A8" s="24" t="s">
        <v>28</v>
      </c>
      <c r="B8" s="25">
        <v>26057862389</v>
      </c>
      <c r="C8" s="21" t="s">
        <v>79</v>
      </c>
      <c r="D8" s="21" t="s">
        <v>80</v>
      </c>
      <c r="E8" s="22">
        <v>105877.751</v>
      </c>
      <c r="F8" s="23">
        <f>E8/$E$18</f>
        <v>0.28762684812427003</v>
      </c>
    </row>
    <row r="9" spans="1:6" x14ac:dyDescent="0.25">
      <c r="A9" s="24" t="s">
        <v>29</v>
      </c>
      <c r="B9" s="20">
        <v>94568898672</v>
      </c>
      <c r="C9" s="21" t="s">
        <v>88</v>
      </c>
      <c r="D9" s="21" t="s">
        <v>27</v>
      </c>
      <c r="E9" s="22">
        <v>13731.24</v>
      </c>
      <c r="F9" s="23">
        <f>E9/$E$18</f>
        <v>3.7302202254351831E-2</v>
      </c>
    </row>
    <row r="10" spans="1:6" x14ac:dyDescent="0.25">
      <c r="A10" s="24" t="s">
        <v>30</v>
      </c>
      <c r="B10" s="25" t="s">
        <v>76</v>
      </c>
      <c r="C10" s="21" t="s">
        <v>81</v>
      </c>
      <c r="D10" s="21" t="s">
        <v>82</v>
      </c>
      <c r="E10" s="22">
        <v>4997.2299999999996</v>
      </c>
      <c r="F10" s="23">
        <f>E10/$E$18</f>
        <v>1.3575444327789375E-2</v>
      </c>
    </row>
    <row r="11" spans="1:6" x14ac:dyDescent="0.25">
      <c r="A11" s="24" t="s">
        <v>31</v>
      </c>
      <c r="B11" s="20">
        <v>34031012034</v>
      </c>
      <c r="C11" s="21" t="s">
        <v>84</v>
      </c>
      <c r="D11" s="21" t="s">
        <v>85</v>
      </c>
      <c r="E11" s="22">
        <v>2296.2170000000001</v>
      </c>
      <c r="F11" s="23">
        <f t="shared" ref="F11:F18" si="0">E11/$E$18</f>
        <v>6.237889000110769E-3</v>
      </c>
    </row>
    <row r="12" spans="1:6" x14ac:dyDescent="0.25">
      <c r="A12" s="24" t="s">
        <v>32</v>
      </c>
      <c r="B12" s="25">
        <v>19410539419</v>
      </c>
      <c r="C12" s="21" t="s">
        <v>108</v>
      </c>
      <c r="D12" s="21" t="s">
        <v>110</v>
      </c>
      <c r="E12" s="22">
        <v>1680.7919999999999</v>
      </c>
      <c r="F12" s="23">
        <f t="shared" si="0"/>
        <v>4.5660292247092409E-3</v>
      </c>
    </row>
    <row r="13" spans="1:6" x14ac:dyDescent="0.25">
      <c r="A13" s="24" t="s">
        <v>33</v>
      </c>
      <c r="B13" s="20">
        <v>96075941043</v>
      </c>
      <c r="C13" s="21" t="s">
        <v>89</v>
      </c>
      <c r="D13" s="21" t="s">
        <v>27</v>
      </c>
      <c r="E13" s="22">
        <v>1124.912</v>
      </c>
      <c r="F13" s="23">
        <f t="shared" si="0"/>
        <v>3.0559290306154015E-3</v>
      </c>
    </row>
    <row r="14" spans="1:6" x14ac:dyDescent="0.25">
      <c r="A14" s="24" t="s">
        <v>34</v>
      </c>
      <c r="B14" s="25" t="s">
        <v>77</v>
      </c>
      <c r="C14" s="21" t="s">
        <v>94</v>
      </c>
      <c r="D14" s="21" t="s">
        <v>90</v>
      </c>
      <c r="E14" s="22">
        <v>1056.5060000000001</v>
      </c>
      <c r="F14" s="23">
        <f t="shared" si="0"/>
        <v>2.8700977111270529E-3</v>
      </c>
    </row>
    <row r="15" spans="1:6" x14ac:dyDescent="0.25">
      <c r="A15" s="24" t="s">
        <v>35</v>
      </c>
      <c r="B15" s="20">
        <v>83107344311</v>
      </c>
      <c r="C15" s="21" t="s">
        <v>98</v>
      </c>
      <c r="D15" s="21" t="s">
        <v>27</v>
      </c>
      <c r="E15" s="22">
        <v>962.28200000000004</v>
      </c>
      <c r="F15" s="23">
        <f t="shared" si="0"/>
        <v>2.614129371398518E-3</v>
      </c>
    </row>
    <row r="16" spans="1:6" x14ac:dyDescent="0.25">
      <c r="A16" s="24" t="s">
        <v>36</v>
      </c>
      <c r="B16" s="20">
        <v>71190512104</v>
      </c>
      <c r="C16" s="21" t="s">
        <v>109</v>
      </c>
      <c r="D16" s="21" t="s">
        <v>111</v>
      </c>
      <c r="E16" s="22">
        <v>892.55899999999997</v>
      </c>
      <c r="F16" s="23">
        <f t="shared" si="0"/>
        <v>2.4247202977984517E-3</v>
      </c>
    </row>
    <row r="17" spans="1:6" x14ac:dyDescent="0.25">
      <c r="A17" s="81" t="s">
        <v>95</v>
      </c>
      <c r="B17" s="81"/>
      <c r="C17" s="81"/>
      <c r="D17" s="81"/>
      <c r="E17" s="26">
        <f>SUM(E7:E16)</f>
        <v>365786.49800000002</v>
      </c>
      <c r="F17" s="27">
        <f>E17/$E$18</f>
        <v>0.99369335400932923</v>
      </c>
    </row>
    <row r="18" spans="1:6" x14ac:dyDescent="0.25">
      <c r="A18" s="81" t="s">
        <v>75</v>
      </c>
      <c r="B18" s="81"/>
      <c r="C18" s="81"/>
      <c r="D18" s="81"/>
      <c r="E18" s="26">
        <v>368108.02500000002</v>
      </c>
      <c r="F18" s="27">
        <f t="shared" si="0"/>
        <v>1</v>
      </c>
    </row>
    <row r="20" spans="1:6" x14ac:dyDescent="0.25">
      <c r="A20" s="60" t="s">
        <v>66</v>
      </c>
    </row>
  </sheetData>
  <mergeCells count="2">
    <mergeCell ref="A17:D17"/>
    <mergeCell ref="A18:D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4:K31"/>
  <sheetViews>
    <sheetView workbookViewId="0">
      <selection activeCell="A5" sqref="A5"/>
    </sheetView>
  </sheetViews>
  <sheetFormatPr defaultRowHeight="15" x14ac:dyDescent="0.25"/>
  <cols>
    <col min="1" max="1" width="5.42578125" customWidth="1"/>
    <col min="2" max="2" width="26.5703125" style="74" bestFit="1" customWidth="1"/>
    <col min="3" max="5" width="8.42578125" customWidth="1"/>
    <col min="6" max="6" width="9.7109375" customWidth="1"/>
    <col min="7" max="8" width="9.85546875" bestFit="1" customWidth="1"/>
    <col min="9" max="9" width="8.7109375" bestFit="1" customWidth="1"/>
    <col min="10" max="11" width="8.85546875" bestFit="1" customWidth="1"/>
    <col min="12" max="12" width="6.7109375" bestFit="1" customWidth="1"/>
  </cols>
  <sheetData>
    <row r="4" spans="1:11" x14ac:dyDescent="0.25">
      <c r="A4" s="18" t="s">
        <v>112</v>
      </c>
    </row>
    <row r="6" spans="1:11" ht="24" customHeight="1" x14ac:dyDescent="0.25">
      <c r="A6" s="89" t="s">
        <v>57</v>
      </c>
      <c r="B6" s="91"/>
      <c r="C6" s="89" t="s">
        <v>2</v>
      </c>
      <c r="D6" s="90"/>
      <c r="E6" s="90"/>
      <c r="F6" s="84" t="s">
        <v>7</v>
      </c>
      <c r="G6" s="84"/>
      <c r="H6" s="84"/>
      <c r="I6" s="89" t="s">
        <v>14</v>
      </c>
      <c r="J6" s="90"/>
      <c r="K6" s="90"/>
    </row>
    <row r="7" spans="1:11" x14ac:dyDescent="0.25">
      <c r="A7" s="78" t="s">
        <v>58</v>
      </c>
      <c r="B7" s="92" t="s">
        <v>59</v>
      </c>
      <c r="C7" s="67" t="s">
        <v>60</v>
      </c>
      <c r="D7" s="67" t="s">
        <v>61</v>
      </c>
      <c r="E7" s="67" t="s">
        <v>62</v>
      </c>
      <c r="F7" s="67" t="s">
        <v>65</v>
      </c>
      <c r="G7" s="67" t="s">
        <v>70</v>
      </c>
      <c r="H7" s="67" t="s">
        <v>1</v>
      </c>
      <c r="I7" s="67" t="s">
        <v>65</v>
      </c>
      <c r="J7" s="67" t="s">
        <v>70</v>
      </c>
      <c r="K7" s="67" t="s">
        <v>1</v>
      </c>
    </row>
    <row r="8" spans="1:11" x14ac:dyDescent="0.25">
      <c r="A8" s="31">
        <v>21</v>
      </c>
      <c r="B8" s="93" t="s">
        <v>41</v>
      </c>
      <c r="C8" s="32">
        <v>21</v>
      </c>
      <c r="D8" s="33">
        <v>11</v>
      </c>
      <c r="E8" s="33">
        <v>10</v>
      </c>
      <c r="F8" s="34">
        <v>1254411.017</v>
      </c>
      <c r="G8" s="35">
        <v>1295773.2779999999</v>
      </c>
      <c r="H8" s="36">
        <v>103.29734516354299</v>
      </c>
      <c r="I8" s="37">
        <v>222220.79300000001</v>
      </c>
      <c r="J8" s="47">
        <v>250150.693</v>
      </c>
      <c r="K8" s="38">
        <v>112.56853583453822</v>
      </c>
    </row>
    <row r="9" spans="1:11" x14ac:dyDescent="0.25">
      <c r="A9" s="31">
        <v>4</v>
      </c>
      <c r="B9" s="93" t="s">
        <v>40</v>
      </c>
      <c r="C9" s="32">
        <v>2</v>
      </c>
      <c r="D9" s="33">
        <v>1</v>
      </c>
      <c r="E9" s="33">
        <v>1</v>
      </c>
      <c r="F9" s="34">
        <v>744650.10199999996</v>
      </c>
      <c r="G9" s="35">
        <v>723954.022</v>
      </c>
      <c r="H9" s="36">
        <v>97.220697352432524</v>
      </c>
      <c r="I9" s="37">
        <v>68259.915999999997</v>
      </c>
      <c r="J9" s="47">
        <v>105840.928</v>
      </c>
      <c r="K9" s="36">
        <v>155.05575482981843</v>
      </c>
    </row>
    <row r="10" spans="1:11" x14ac:dyDescent="0.25">
      <c r="A10" s="31">
        <v>6</v>
      </c>
      <c r="B10" s="93" t="s">
        <v>48</v>
      </c>
      <c r="C10" s="32">
        <v>2</v>
      </c>
      <c r="D10" s="33">
        <v>2</v>
      </c>
      <c r="E10" s="33">
        <v>0</v>
      </c>
      <c r="F10" s="34">
        <v>343407.50699999998</v>
      </c>
      <c r="G10" s="35">
        <v>313363.59499999997</v>
      </c>
      <c r="H10" s="36">
        <v>91.251236100671491</v>
      </c>
      <c r="I10" s="57">
        <v>-3433.0309999999999</v>
      </c>
      <c r="J10" s="47">
        <v>4997.3869999999997</v>
      </c>
      <c r="K10" s="38" t="s">
        <v>3</v>
      </c>
    </row>
    <row r="11" spans="1:11" x14ac:dyDescent="0.25">
      <c r="A11" s="31">
        <v>18</v>
      </c>
      <c r="B11" s="93" t="s">
        <v>43</v>
      </c>
      <c r="C11" s="32">
        <v>10</v>
      </c>
      <c r="D11" s="33">
        <v>6</v>
      </c>
      <c r="E11" s="33">
        <v>4</v>
      </c>
      <c r="F11" s="34">
        <v>54784.578000000001</v>
      </c>
      <c r="G11" s="35">
        <v>52430.733999999997</v>
      </c>
      <c r="H11" s="36">
        <v>95.703455085480442</v>
      </c>
      <c r="I11" s="37">
        <v>1435.133</v>
      </c>
      <c r="J11" s="47">
        <v>2962.3519999999999</v>
      </c>
      <c r="K11" s="36">
        <v>206.41654815267992</v>
      </c>
    </row>
    <row r="12" spans="1:11" x14ac:dyDescent="0.25">
      <c r="A12" s="31">
        <v>14</v>
      </c>
      <c r="B12" s="94" t="s">
        <v>71</v>
      </c>
      <c r="C12" s="32">
        <v>7</v>
      </c>
      <c r="D12" s="33">
        <v>3</v>
      </c>
      <c r="E12" s="33">
        <v>4</v>
      </c>
      <c r="F12" s="34">
        <v>52414.985000000001</v>
      </c>
      <c r="G12" s="35">
        <v>42433.012000000002</v>
      </c>
      <c r="H12" s="36">
        <v>80.955879315810165</v>
      </c>
      <c r="I12" s="37">
        <v>765.09799999999996</v>
      </c>
      <c r="J12" s="49">
        <v>-5238.1189999999997</v>
      </c>
      <c r="K12" s="38" t="s">
        <v>3</v>
      </c>
    </row>
    <row r="13" spans="1:11" x14ac:dyDescent="0.25">
      <c r="A13" s="40">
        <v>9</v>
      </c>
      <c r="B13" s="93" t="s">
        <v>55</v>
      </c>
      <c r="C13" s="41">
        <v>3</v>
      </c>
      <c r="D13" s="42">
        <v>3</v>
      </c>
      <c r="E13" s="42">
        <v>0</v>
      </c>
      <c r="F13" s="43">
        <v>16788.258999999998</v>
      </c>
      <c r="G13" s="35">
        <v>17570.361000000001</v>
      </c>
      <c r="H13" s="44">
        <v>104.65862481630764</v>
      </c>
      <c r="I13" s="45">
        <v>1226.595</v>
      </c>
      <c r="J13" s="39">
        <v>1144.232</v>
      </c>
      <c r="K13" s="46">
        <v>93.285232697018984</v>
      </c>
    </row>
    <row r="14" spans="1:11" x14ac:dyDescent="0.25">
      <c r="A14" s="31">
        <v>8</v>
      </c>
      <c r="B14" s="94" t="s">
        <v>42</v>
      </c>
      <c r="C14" s="32">
        <v>4</v>
      </c>
      <c r="D14" s="33">
        <v>0</v>
      </c>
      <c r="E14" s="33">
        <v>4</v>
      </c>
      <c r="F14" s="34">
        <v>2179.482</v>
      </c>
      <c r="G14" s="35">
        <v>11030.316999999999</v>
      </c>
      <c r="H14" s="36">
        <v>506.09810037430913</v>
      </c>
      <c r="I14" s="57">
        <v>-5441.2030000000004</v>
      </c>
      <c r="J14" s="49">
        <v>-14892.585999999999</v>
      </c>
      <c r="K14" s="38">
        <v>273.70024606690839</v>
      </c>
    </row>
    <row r="15" spans="1:11" x14ac:dyDescent="0.25">
      <c r="A15" s="31">
        <v>16</v>
      </c>
      <c r="B15" s="94" t="s">
        <v>37</v>
      </c>
      <c r="C15" s="32">
        <v>4</v>
      </c>
      <c r="D15" s="33">
        <v>4</v>
      </c>
      <c r="E15" s="33">
        <v>0</v>
      </c>
      <c r="F15" s="34">
        <v>1162.825</v>
      </c>
      <c r="G15" s="35">
        <v>3508.5509999999999</v>
      </c>
      <c r="H15" s="36">
        <v>301.72648506869047</v>
      </c>
      <c r="I15" s="49">
        <v>-258.13299999999998</v>
      </c>
      <c r="J15" s="47">
        <v>1691.537</v>
      </c>
      <c r="K15" s="38" t="s">
        <v>3</v>
      </c>
    </row>
    <row r="16" spans="1:11" x14ac:dyDescent="0.25">
      <c r="A16" s="31">
        <v>17</v>
      </c>
      <c r="B16" s="94" t="s">
        <v>38</v>
      </c>
      <c r="C16" s="32">
        <v>9</v>
      </c>
      <c r="D16" s="33">
        <v>3</v>
      </c>
      <c r="E16" s="48">
        <v>6</v>
      </c>
      <c r="F16" s="34">
        <v>3071.08</v>
      </c>
      <c r="G16" s="35">
        <v>3238.933</v>
      </c>
      <c r="H16" s="36">
        <v>105.46560167758574</v>
      </c>
      <c r="I16" s="49">
        <v>-325.09500000000003</v>
      </c>
      <c r="J16" s="49">
        <v>-265.87200000000001</v>
      </c>
      <c r="K16" s="38">
        <v>81.782863470677796</v>
      </c>
    </row>
    <row r="17" spans="1:11" x14ac:dyDescent="0.25">
      <c r="A17" s="31">
        <v>20</v>
      </c>
      <c r="B17" s="94" t="s">
        <v>51</v>
      </c>
      <c r="C17" s="32">
        <v>1</v>
      </c>
      <c r="D17" s="33">
        <v>1</v>
      </c>
      <c r="E17" s="33">
        <v>0</v>
      </c>
      <c r="F17" s="34">
        <v>2004.49</v>
      </c>
      <c r="G17" s="35">
        <v>1909.057</v>
      </c>
      <c r="H17" s="36">
        <v>95.239038358884315</v>
      </c>
      <c r="I17" s="47">
        <v>17.132000000000001</v>
      </c>
      <c r="J17" s="47">
        <v>20.95</v>
      </c>
      <c r="K17" s="38">
        <v>122.28578099462992</v>
      </c>
    </row>
    <row r="18" spans="1:11" x14ac:dyDescent="0.25">
      <c r="A18" s="40">
        <v>1</v>
      </c>
      <c r="B18" s="94" t="s">
        <v>50</v>
      </c>
      <c r="C18" s="32">
        <v>5</v>
      </c>
      <c r="D18" s="33">
        <v>0</v>
      </c>
      <c r="E18" s="48">
        <v>5</v>
      </c>
      <c r="F18" s="34">
        <v>791.00599999999997</v>
      </c>
      <c r="G18" s="35">
        <v>1529.902</v>
      </c>
      <c r="H18" s="36">
        <v>193.41218650680273</v>
      </c>
      <c r="I18" s="49">
        <v>-604.75</v>
      </c>
      <c r="J18" s="49">
        <v>-533.69600000000003</v>
      </c>
      <c r="K18" s="38">
        <v>88.250682100041345</v>
      </c>
    </row>
    <row r="19" spans="1:11" x14ac:dyDescent="0.25">
      <c r="A19" s="31">
        <v>7</v>
      </c>
      <c r="B19" s="94" t="s">
        <v>45</v>
      </c>
      <c r="C19" s="32">
        <v>1</v>
      </c>
      <c r="D19" s="33">
        <v>0</v>
      </c>
      <c r="E19" s="48">
        <v>1</v>
      </c>
      <c r="F19" s="34">
        <v>175.971</v>
      </c>
      <c r="G19" s="35">
        <v>1326.5319999999999</v>
      </c>
      <c r="H19" s="36">
        <v>753.83557518000123</v>
      </c>
      <c r="I19" s="49">
        <v>-875.39099999999996</v>
      </c>
      <c r="J19" s="49">
        <v>-273.91500000000002</v>
      </c>
      <c r="K19" s="38">
        <v>31.290589005370173</v>
      </c>
    </row>
    <row r="20" spans="1:11" x14ac:dyDescent="0.25">
      <c r="A20" s="31">
        <v>19</v>
      </c>
      <c r="B20" s="94" t="s">
        <v>54</v>
      </c>
      <c r="C20" s="32">
        <v>2</v>
      </c>
      <c r="D20" s="33">
        <v>1</v>
      </c>
      <c r="E20" s="48">
        <v>1</v>
      </c>
      <c r="F20" s="34">
        <v>450.55399999999997</v>
      </c>
      <c r="G20" s="35">
        <v>1307.029</v>
      </c>
      <c r="H20" s="36">
        <v>290.09375124846304</v>
      </c>
      <c r="I20" s="49">
        <v>-577.04600000000005</v>
      </c>
      <c r="J20" s="47">
        <v>27.869</v>
      </c>
      <c r="K20" s="38" t="s">
        <v>3</v>
      </c>
    </row>
    <row r="21" spans="1:11" x14ac:dyDescent="0.25">
      <c r="A21" s="31">
        <v>11</v>
      </c>
      <c r="B21" s="94" t="s">
        <v>49</v>
      </c>
      <c r="C21" s="32">
        <v>5</v>
      </c>
      <c r="D21" s="33">
        <v>1</v>
      </c>
      <c r="E21" s="48">
        <v>4</v>
      </c>
      <c r="F21" s="34">
        <v>1354.848</v>
      </c>
      <c r="G21" s="35">
        <v>1226.961</v>
      </c>
      <c r="H21" s="36">
        <v>90.560786154609232</v>
      </c>
      <c r="I21" s="49">
        <v>-180.52799999999999</v>
      </c>
      <c r="J21" s="49">
        <v>-630.66999999999996</v>
      </c>
      <c r="K21" s="38">
        <v>349.34746964459811</v>
      </c>
    </row>
    <row r="22" spans="1:11" x14ac:dyDescent="0.25">
      <c r="A22" s="31">
        <v>13</v>
      </c>
      <c r="B22" s="94" t="s">
        <v>47</v>
      </c>
      <c r="C22" s="32">
        <v>2</v>
      </c>
      <c r="D22" s="33">
        <v>1</v>
      </c>
      <c r="E22" s="33">
        <v>1</v>
      </c>
      <c r="F22" s="34">
        <v>515.00699999999995</v>
      </c>
      <c r="G22" s="35">
        <v>1089.306</v>
      </c>
      <c r="H22" s="36">
        <v>211.51285322335426</v>
      </c>
      <c r="I22" s="49">
        <v>-60.289000000000001</v>
      </c>
      <c r="J22" s="47">
        <v>79.602000000000004</v>
      </c>
      <c r="K22" s="38" t="s">
        <v>3</v>
      </c>
    </row>
    <row r="23" spans="1:11" x14ac:dyDescent="0.25">
      <c r="A23" s="40">
        <v>15</v>
      </c>
      <c r="B23" s="94" t="s">
        <v>56</v>
      </c>
      <c r="C23" s="32">
        <v>4</v>
      </c>
      <c r="D23" s="33">
        <v>1</v>
      </c>
      <c r="E23" s="33">
        <v>3</v>
      </c>
      <c r="F23" s="34">
        <v>432.47300000000001</v>
      </c>
      <c r="G23" s="35">
        <v>877.19100000000003</v>
      </c>
      <c r="H23" s="36">
        <v>202.83139063016651</v>
      </c>
      <c r="I23" s="49">
        <v>-148.399</v>
      </c>
      <c r="J23" s="49">
        <v>-230.70099999999999</v>
      </c>
      <c r="K23" s="38">
        <v>155.45994245244242</v>
      </c>
    </row>
    <row r="24" spans="1:11" x14ac:dyDescent="0.25">
      <c r="A24" s="31">
        <v>12</v>
      </c>
      <c r="B24" s="94" t="s">
        <v>44</v>
      </c>
      <c r="C24" s="32">
        <v>2</v>
      </c>
      <c r="D24" s="33">
        <v>1</v>
      </c>
      <c r="E24" s="48">
        <v>1</v>
      </c>
      <c r="F24" s="34">
        <v>688.07100000000003</v>
      </c>
      <c r="G24" s="35">
        <v>722.01300000000003</v>
      </c>
      <c r="H24" s="36">
        <v>104.93292116656565</v>
      </c>
      <c r="I24" s="49">
        <v>-5.8609999999999998</v>
      </c>
      <c r="J24" s="49">
        <v>-43.023000000000003</v>
      </c>
      <c r="K24" s="38">
        <v>734.05562190752426</v>
      </c>
    </row>
    <row r="25" spans="1:11" x14ac:dyDescent="0.25">
      <c r="A25" s="31">
        <v>5</v>
      </c>
      <c r="B25" s="94" t="s">
        <v>46</v>
      </c>
      <c r="C25" s="32">
        <v>1</v>
      </c>
      <c r="D25" s="33">
        <v>1</v>
      </c>
      <c r="E25" s="33">
        <v>0</v>
      </c>
      <c r="F25" s="34">
        <v>1043.6500000000001</v>
      </c>
      <c r="G25" s="35">
        <v>711.46699999999998</v>
      </c>
      <c r="H25" s="36">
        <v>68.171034350596457</v>
      </c>
      <c r="I25" s="49">
        <v>-8346.4750000000004</v>
      </c>
      <c r="J25" s="47">
        <v>97.617999999999995</v>
      </c>
      <c r="K25" s="38" t="s">
        <v>3</v>
      </c>
    </row>
    <row r="26" spans="1:11" x14ac:dyDescent="0.25">
      <c r="A26" s="31">
        <v>10</v>
      </c>
      <c r="B26" s="94" t="s">
        <v>52</v>
      </c>
      <c r="C26" s="32">
        <v>1</v>
      </c>
      <c r="D26" s="33">
        <v>1</v>
      </c>
      <c r="E26" s="33">
        <v>0</v>
      </c>
      <c r="F26" s="34">
        <v>194.101</v>
      </c>
      <c r="G26" s="35">
        <v>351.97800000000001</v>
      </c>
      <c r="H26" s="36">
        <v>181.33755106877348</v>
      </c>
      <c r="I26" s="47">
        <v>2.4319999999999999</v>
      </c>
      <c r="J26" s="47">
        <v>30.163</v>
      </c>
      <c r="K26" s="38" t="s">
        <v>67</v>
      </c>
    </row>
    <row r="27" spans="1:11" x14ac:dyDescent="0.25">
      <c r="A27" s="31">
        <v>2</v>
      </c>
      <c r="B27" s="94" t="s">
        <v>39</v>
      </c>
      <c r="C27" s="32">
        <v>1</v>
      </c>
      <c r="D27" s="33">
        <v>0</v>
      </c>
      <c r="E27" s="33">
        <v>1</v>
      </c>
      <c r="F27" s="34">
        <v>2E-3</v>
      </c>
      <c r="G27" s="35">
        <v>45.292999999999999</v>
      </c>
      <c r="H27" s="36" t="s">
        <v>67</v>
      </c>
      <c r="I27" s="49">
        <v>-47.564999999999998</v>
      </c>
      <c r="J27" s="49">
        <v>-36.201999999999998</v>
      </c>
      <c r="K27" s="38">
        <v>76.11058551455902</v>
      </c>
    </row>
    <row r="28" spans="1:11" x14ac:dyDescent="0.25">
      <c r="A28" s="40">
        <v>3</v>
      </c>
      <c r="B28" s="95" t="s">
        <v>53</v>
      </c>
      <c r="C28" s="50">
        <v>1</v>
      </c>
      <c r="D28" s="51">
        <v>0</v>
      </c>
      <c r="E28" s="52">
        <v>1</v>
      </c>
      <c r="F28" s="34">
        <v>0</v>
      </c>
      <c r="G28" s="35">
        <v>0</v>
      </c>
      <c r="H28" s="36" t="s">
        <v>3</v>
      </c>
      <c r="I28" s="37">
        <v>0</v>
      </c>
      <c r="J28" s="49">
        <v>-18.558</v>
      </c>
      <c r="K28" s="38" t="s">
        <v>3</v>
      </c>
    </row>
    <row r="29" spans="1:11" x14ac:dyDescent="0.25">
      <c r="A29" s="53"/>
      <c r="B29" s="96" t="s">
        <v>63</v>
      </c>
      <c r="C29" s="54">
        <f>SUM(C8:C28)</f>
        <v>88</v>
      </c>
      <c r="D29" s="54">
        <f>SUM(D8:D28)</f>
        <v>41</v>
      </c>
      <c r="E29" s="54">
        <f>SUM(E8:E28)</f>
        <v>47</v>
      </c>
      <c r="F29" s="55">
        <f>SUM(F8:F28)</f>
        <v>2480520.0080000008</v>
      </c>
      <c r="G29" s="54">
        <f>SUM(G8:G28)</f>
        <v>2474399.5320000001</v>
      </c>
      <c r="H29" s="56">
        <f>G29/F29*100</f>
        <v>99.753258349851592</v>
      </c>
      <c r="I29" s="58">
        <f>SUM(I8:I28)</f>
        <v>273623.3330000001</v>
      </c>
      <c r="J29" s="58">
        <f>SUM(J8:J28)</f>
        <v>344879.98900000012</v>
      </c>
      <c r="K29" s="56">
        <f>J29/I29*100</f>
        <v>126.04187852649247</v>
      </c>
    </row>
    <row r="31" spans="1:11" x14ac:dyDescent="0.25">
      <c r="A31" s="60" t="s">
        <v>66</v>
      </c>
    </row>
  </sheetData>
  <sortState ref="A8:M28">
    <sortCondition descending="1" ref="G8:G28"/>
  </sortState>
  <mergeCells count="4">
    <mergeCell ref="A6:B6"/>
    <mergeCell ref="F6:H6"/>
    <mergeCell ref="I6:K6"/>
    <mergeCell ref="C6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</vt:lpstr>
      <vt:lpstr>Tablica 5_po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2018-04-13T08:02:21Z</dcterms:created>
  <dcterms:modified xsi:type="dcterms:W3CDTF">2019-07-25T09:20:57Z</dcterms:modified>
</cp:coreProperties>
</file>