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1840" windowHeight="9735"/>
  </bookViews>
  <sheets>
    <sheet name="Tablica 1" sheetId="1" r:id="rId1"/>
    <sheet name="Tablica 2" sheetId="2" r:id="rId2"/>
    <sheet name="Tablica 3 i graf 1" sheetId="10" r:id="rId3"/>
    <sheet name="Graf 2 i 3" sheetId="9" r:id="rId4"/>
    <sheet name="Tablica 4" sheetId="5" r:id="rId5"/>
    <sheet name="Tablica 5" sheetId="6" r:id="rId6"/>
  </sheets>
  <calcPr calcId="145621"/>
</workbook>
</file>

<file path=xl/calcChain.xml><?xml version="1.0" encoding="utf-8"?>
<calcChain xmlns="http://schemas.openxmlformats.org/spreadsheetml/2006/main">
  <c r="G8" i="6" l="1"/>
  <c r="I9" i="5"/>
  <c r="I10" i="5"/>
  <c r="I11" i="5"/>
  <c r="I12" i="5"/>
  <c r="I13" i="5"/>
  <c r="I14" i="5"/>
  <c r="I15" i="5"/>
  <c r="I16" i="5"/>
  <c r="I17" i="5"/>
  <c r="I8" i="5"/>
  <c r="G9" i="5"/>
  <c r="G10" i="5"/>
  <c r="G11" i="5"/>
  <c r="G12" i="5"/>
  <c r="G13" i="5"/>
  <c r="G14" i="5"/>
  <c r="G15" i="5"/>
  <c r="G16" i="5"/>
  <c r="G17" i="5"/>
  <c r="G8" i="5"/>
  <c r="E9" i="5"/>
  <c r="E10" i="5"/>
  <c r="E11" i="5"/>
  <c r="E12" i="5"/>
  <c r="E13" i="5"/>
  <c r="E14" i="5"/>
  <c r="E15" i="5"/>
  <c r="E16" i="5"/>
  <c r="E17" i="5"/>
  <c r="E8" i="5"/>
  <c r="C9" i="5"/>
  <c r="C10" i="5"/>
  <c r="C11" i="5"/>
  <c r="C12" i="5"/>
  <c r="C13" i="5"/>
  <c r="C14" i="5"/>
  <c r="C15" i="5"/>
  <c r="C16" i="5"/>
  <c r="C17" i="5"/>
  <c r="C8" i="5"/>
  <c r="I12" i="10" l="1"/>
  <c r="H12" i="10"/>
  <c r="G13" i="10"/>
  <c r="F12" i="10"/>
  <c r="G12" i="10" s="1"/>
  <c r="E12" i="10"/>
  <c r="C12" i="2"/>
  <c r="F12" i="2" l="1"/>
  <c r="L7" i="9"/>
  <c r="L8" i="9"/>
  <c r="L9" i="9"/>
  <c r="L10" i="9"/>
  <c r="L11" i="9"/>
  <c r="L6" i="9"/>
  <c r="F7" i="9"/>
  <c r="F8" i="9"/>
  <c r="F9" i="9"/>
  <c r="F10" i="9"/>
  <c r="F11" i="9"/>
  <c r="F6" i="9"/>
  <c r="G9" i="6" l="1"/>
  <c r="G10" i="6"/>
  <c r="G11" i="6"/>
  <c r="G12" i="6"/>
  <c r="G13" i="6"/>
  <c r="G14" i="6"/>
  <c r="G15" i="6"/>
  <c r="G16" i="6"/>
  <c r="E9" i="6"/>
  <c r="E10" i="6"/>
  <c r="E11" i="6"/>
  <c r="E12" i="6"/>
  <c r="E13" i="6"/>
  <c r="E14" i="6"/>
  <c r="E15" i="6"/>
  <c r="E16" i="6"/>
  <c r="E8" i="6"/>
  <c r="C9" i="6"/>
  <c r="C10" i="6"/>
  <c r="C11" i="6"/>
  <c r="C12" i="6"/>
  <c r="C13" i="6"/>
  <c r="C14" i="6"/>
  <c r="C15" i="6"/>
  <c r="C16" i="6"/>
  <c r="C8" i="6"/>
</calcChain>
</file>

<file path=xl/sharedStrings.xml><?xml version="1.0" encoding="utf-8"?>
<sst xmlns="http://schemas.openxmlformats.org/spreadsheetml/2006/main" count="170" uniqueCount="93">
  <si>
    <r>
      <t>(iznosi u tisućama kuna,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8"/>
        <color rgb="FF17365D"/>
        <rFont val="Arial"/>
        <family val="2"/>
        <charset val="238"/>
      </rPr>
      <t>prosječne plaće u kunama</t>
    </r>
    <r>
      <rPr>
        <sz val="8"/>
        <color rgb="FF002060"/>
        <rFont val="Arial"/>
        <family val="2"/>
        <charset val="238"/>
      </rPr>
      <t>)</t>
    </r>
  </si>
  <si>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</si>
  <si>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</si>
  <si>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</si>
  <si>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</si>
  <si>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</si>
  <si>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</si>
  <si>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</si>
  <si>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</si>
  <si>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</si>
  <si>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</si>
  <si>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</si>
  <si>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</si>
  <si>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</si>
  <si>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</si>
  <si>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 xml:space="preserve">Konsolidirani financijski rezultat – dobit (+) ili gubitak (-) razdoblja </t>
  </si>
  <si>
    <t>Prosječna mjesečna neto plaća po zaposlenom</t>
  </si>
  <si>
    <t>(iznosi u tisućama kuna)</t>
  </si>
  <si>
    <t>Rbr</t>
  </si>
  <si>
    <t>Naziv</t>
  </si>
  <si>
    <t>1.</t>
  </si>
  <si>
    <t>HEP GRUPA</t>
  </si>
  <si>
    <t>2.</t>
  </si>
  <si>
    <t>ADRIS GRUPA D.D.</t>
  </si>
  <si>
    <t>3.</t>
  </si>
  <si>
    <t>4.</t>
  </si>
  <si>
    <t>HRVATSKI TELEKOM D.D.</t>
  </si>
  <si>
    <t>5.</t>
  </si>
  <si>
    <t>Ukupno top 5 dobit razdoblja</t>
  </si>
  <si>
    <t>Ukupno top 5 gubitak razdoblja</t>
  </si>
  <si>
    <t>OIB</t>
  </si>
  <si>
    <t>Mjesto</t>
  </si>
  <si>
    <t>ZAGREB</t>
  </si>
  <si>
    <t>ORBICO D.O.O.</t>
  </si>
  <si>
    <t>R.br.</t>
  </si>
  <si>
    <t>Opis šifre djelatnosti</t>
  </si>
  <si>
    <t>svih</t>
  </si>
  <si>
    <t>dobitaša</t>
  </si>
  <si>
    <t>gubitaša</t>
  </si>
  <si>
    <t>UKUPNO SVE DJELATNOSTI</t>
  </si>
  <si>
    <t>Udio u UP</t>
  </si>
  <si>
    <t>Udio u dobiti</t>
  </si>
  <si>
    <t>Poslovni prihodi 2015</t>
  </si>
  <si>
    <t>Ukupno top 5 poduzetnika po UP poduzetnika (prema podacima iz konsolidiranih izvještaja)</t>
  </si>
  <si>
    <t>Dobit razdoblja (+) ili gubitak razdoblja (-)</t>
  </si>
  <si>
    <t>Mali</t>
  </si>
  <si>
    <t>Srednje veliki</t>
  </si>
  <si>
    <t>Veliki</t>
  </si>
  <si>
    <t>Ukupno</t>
  </si>
  <si>
    <t>Udio</t>
  </si>
  <si>
    <t>Državno</t>
  </si>
  <si>
    <t>Privatno</t>
  </si>
  <si>
    <t>Mješovito</t>
  </si>
  <si>
    <t>Udjel</t>
  </si>
  <si>
    <t>(iznosi u tisućama kuna, prosječne plaće u kunama)</t>
  </si>
  <si>
    <t>Registar godišnjih financijskih izvještaja</t>
  </si>
  <si>
    <t>JANAF GRUPA</t>
  </si>
  <si>
    <t>JAMNICA D.D.</t>
  </si>
  <si>
    <t>LEDO D.D.</t>
  </si>
  <si>
    <t>Ukupni prihodi 2016</t>
  </si>
  <si>
    <t xml:space="preserve">Udio u ukupnom prihodu svih posl.subjekata (konsolidirani) </t>
  </si>
  <si>
    <t>Poslovni prihodi 2016</t>
  </si>
  <si>
    <t>C Prerađivačka industrija</t>
  </si>
  <si>
    <t>D Opskrba električnom energijom, plinom, parom i klimatizacija</t>
  </si>
  <si>
    <t>M Stručne, znanstvene i tehničke djelatnosti</t>
  </si>
  <si>
    <t>J Informacije i komunikacije</t>
  </si>
  <si>
    <t>top 5 djelatnosti po dobiti</t>
  </si>
  <si>
    <t>top 5 djelatnosti po ukupnom prihodu</t>
  </si>
  <si>
    <t>Tablica 1. Osnovni financijski podaci poslovanja poduzetnika prema podacima iz konsolidiranih fin. izvještaja  u 2017. godini</t>
  </si>
  <si>
    <t>2016.</t>
  </si>
  <si>
    <t>2017.</t>
  </si>
  <si>
    <t>Tablica 2. Top 5 poslovnih subjekata s najvećom dobiti i s najvećim gubitkom u 2017.</t>
  </si>
  <si>
    <t xml:space="preserve">2017. </t>
  </si>
  <si>
    <t>INA-INDUSTRIJA NAFTE D.D.</t>
  </si>
  <si>
    <t>AGROKOR D.D.</t>
  </si>
  <si>
    <t>ULJANIK DD</t>
  </si>
  <si>
    <t>BELJE D.D DARDA</t>
  </si>
  <si>
    <t xml:space="preserve">Izvor: Fina, Registar godišnjih financijskih izvještaja, obrada konsolidiranih fin. izvještaja za 2017. godinu </t>
  </si>
  <si>
    <t>Tablica 3. Top 5 poduzetnika po ukupnom prihodu u 2017. godini, poslovni subjekti koji predaju konsolidirana financijska izvješća</t>
  </si>
  <si>
    <t>ENERGIA NATURALIS D.O.O.</t>
  </si>
  <si>
    <t>GRAD ZAGREB</t>
  </si>
  <si>
    <t>VUKOVAR</t>
  </si>
  <si>
    <t>Ukupni prihodi 2017</t>
  </si>
  <si>
    <t>Ukupno svi poduzetnici (529) – prema podacima iz konsolidiranih izvještaja</t>
  </si>
  <si>
    <t xml:space="preserve">Izvor: Fina, Registar godišnjih financijskih izvještaja, obrada GFI-a za 2017. godinu </t>
  </si>
  <si>
    <t>UP 2017</t>
  </si>
  <si>
    <t>Neto dobit/neto gubitak 2017</t>
  </si>
  <si>
    <t>G Trgovina na veliko i na malo; popravak motornih vozila i motocikala</t>
  </si>
  <si>
    <t>K Financijske djelatnosti i djelatnosti osiguranja</t>
  </si>
  <si>
    <t>Dobit 2017</t>
  </si>
  <si>
    <t xml:space="preserve">I Djelatnosti pružanja smještaja te pripreme i usluživanja hrane </t>
  </si>
  <si>
    <t>Tablica 4. Osnovni financijski podaci poslovanja poslovnih subjekata po veličinama prema podacima iz konsolidiranih izvještaja za 2017.godinu</t>
  </si>
  <si>
    <t>Tablica 5. Osnovni financijski podaci poslovanja poslovnih subjekata prema vlasništvu prema podacima iz konsolidiranih izvještaja za 2017.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</si>
</sst>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0.0"/>
    <numFmt numFmtId="166" formatCode="#,##0.0"/>
    <numFmt numFmtId="167" formatCode="#,##0_ ;[Red]\-#,##0\ "/>
  </numFmts>
  <fonts count="25" x14ac:knownFonts="1">
    <font>
      <sz val="11"/>
      <color theme="1"/>
      <name val="Calibri"/>
      <family val="2"/>
      <charset val="238"/>
      <scheme val="minor"/>
    </font>
    <font>
      <b/>
      <sz val="9"/>
      <color rgb="FF002060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sz val="8"/>
      <color rgb="FF002060"/>
      <name val="Arial"/>
      <family val="2"/>
      <charset val="238"/>
    </font>
    <font>
      <b/>
      <sz val="9"/>
      <color rgb="FFFFFFFF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9"/>
      <color rgb="FF1F497D"/>
      <name val="Arial"/>
      <family val="2"/>
      <charset val="238"/>
    </font>
    <font>
      <sz val="8"/>
      <color rgb="FF003366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3" tint="-0.249977111117893"/>
      <name val="Calibri"/>
      <family val="2"/>
      <charset val="238"/>
      <scheme val="minor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10"/>
      <color theme="3" tint="-0.249977111117893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9" fillId="0" borderId="0"/>
    <xf numFmtId="0" fontId="21" fillId="0" borderId="0"/>
  </cellStyleXfs>
  <cellXfs count="67">
    <xf numFmtId="0" fontId="0" fillId="0" borderId="0" xfId="0"/>
    <xf numFmtId="0" fontId="2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8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/>
    <xf numFmtId="0" fontId="13" fillId="0" borderId="0" xfId="0" applyFont="1"/>
    <xf numFmtId="0" fontId="12" fillId="0" borderId="0" xfId="0" applyFont="1" applyBorder="1" applyAlignment="1">
      <alignment horizontal="justify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8" fillId="0" borderId="0" xfId="0" applyFont="1" applyFill="1" applyBorder="1" applyAlignment="1">
      <alignment vertical="center" wrapText="1"/>
    </xf>
    <xf numFmtId="0" fontId="10" fillId="6" borderId="5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7" fillId="6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10" fillId="6" borderId="5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/>
    <xf numFmtId="0" fontId="11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/>
    </xf>
    <xf numFmtId="3" fontId="13" fillId="4" borderId="4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 vertical="center"/>
    </xf>
    <xf numFmtId="3" fontId="11" fillId="0" borderId="6" xfId="0" applyNumberFormat="1" applyFont="1" applyBorder="1" applyAlignment="1">
      <alignment horizontal="right" vertical="center"/>
    </xf>
    <xf numFmtId="3" fontId="13" fillId="5" borderId="6" xfId="0" applyNumberFormat="1" applyFont="1" applyFill="1" applyBorder="1" applyAlignment="1">
      <alignment vertical="center"/>
    </xf>
    <xf numFmtId="0" fontId="11" fillId="0" borderId="4" xfId="2" quotePrefix="1" applyNumberFormat="1" applyFont="1" applyBorder="1"/>
    <xf numFmtId="3" fontId="11" fillId="0" borderId="4" xfId="2" applyNumberFormat="1" applyFont="1" applyBorder="1" applyAlignment="1">
      <alignment horizontal="right"/>
    </xf>
    <xf numFmtId="3" fontId="22" fillId="0" borderId="0" xfId="0" applyNumberFormat="1" applyFont="1" applyFill="1" applyBorder="1"/>
    <xf numFmtId="166" fontId="13" fillId="5" borderId="6" xfId="0" applyNumberFormat="1" applyFont="1" applyFill="1" applyBorder="1" applyAlignment="1">
      <alignment vertical="center"/>
    </xf>
    <xf numFmtId="0" fontId="11" fillId="0" borderId="6" xfId="0" quotePrefix="1" applyNumberFormat="1" applyFont="1" applyBorder="1"/>
    <xf numFmtId="166" fontId="11" fillId="0" borderId="6" xfId="0" applyNumberFormat="1" applyFont="1" applyBorder="1" applyAlignment="1">
      <alignment horizontal="right" vertical="center"/>
    </xf>
    <xf numFmtId="3" fontId="11" fillId="0" borderId="13" xfId="0" applyNumberFormat="1" applyFont="1" applyBorder="1" applyAlignment="1">
      <alignment horizontal="right" vertical="center" wrapText="1"/>
    </xf>
    <xf numFmtId="164" fontId="11" fillId="0" borderId="13" xfId="1" applyNumberFormat="1" applyFont="1" applyBorder="1" applyAlignment="1">
      <alignment horizontal="right" vertical="center" wrapText="1"/>
    </xf>
    <xf numFmtId="3" fontId="13" fillId="7" borderId="13" xfId="1" applyNumberFormat="1" applyFont="1" applyFill="1" applyBorder="1" applyAlignment="1">
      <alignment vertical="center" wrapText="1"/>
    </xf>
    <xf numFmtId="3" fontId="13" fillId="7" borderId="13" xfId="1" applyNumberFormat="1" applyFont="1" applyFill="1" applyBorder="1" applyAlignment="1">
      <alignment horizontal="right" vertical="center" wrapText="1"/>
    </xf>
    <xf numFmtId="164" fontId="13" fillId="7" borderId="13" xfId="1" applyNumberFormat="1" applyFont="1" applyFill="1" applyBorder="1" applyAlignment="1">
      <alignment horizontal="right" vertical="center" wrapText="1"/>
    </xf>
    <xf numFmtId="0" fontId="11" fillId="0" borderId="13" xfId="0" applyFont="1" applyBorder="1" applyAlignment="1">
      <alignment vertical="center" wrapText="1"/>
    </xf>
    <xf numFmtId="164" fontId="11" fillId="0" borderId="13" xfId="0" applyNumberFormat="1" applyFont="1" applyBorder="1"/>
    <xf numFmtId="167" fontId="20" fillId="0" borderId="13" xfId="0" applyNumberFormat="1" applyFont="1" applyBorder="1" applyAlignment="1">
      <alignment horizontal="right" vertical="center" wrapText="1"/>
    </xf>
    <xf numFmtId="3" fontId="23" fillId="7" borderId="13" xfId="1" applyNumberFormat="1" applyFont="1" applyFill="1" applyBorder="1" applyAlignment="1">
      <alignment horizontal="right" vertical="center" wrapText="1"/>
    </xf>
    <xf numFmtId="3" fontId="20" fillId="0" borderId="11" xfId="0" applyNumberFormat="1" applyFont="1" applyBorder="1" applyAlignment="1">
      <alignment horizontal="right" vertical="center"/>
    </xf>
    <xf numFmtId="3" fontId="20" fillId="0" borderId="8" xfId="0" applyNumberFormat="1" applyFont="1" applyBorder="1" applyAlignment="1">
      <alignment horizontal="right" vertical="center"/>
    </xf>
    <xf numFmtId="165" fontId="20" fillId="0" borderId="9" xfId="0" applyNumberFormat="1" applyFont="1" applyBorder="1" applyAlignment="1">
      <alignment horizontal="right" vertical="center"/>
    </xf>
    <xf numFmtId="3" fontId="20" fillId="0" borderId="12" xfId="0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/>
    </xf>
    <xf numFmtId="165" fontId="20" fillId="0" borderId="10" xfId="0" applyNumberFormat="1" applyFont="1" applyBorder="1" applyAlignment="1">
      <alignment horizontal="right" vertical="center"/>
    </xf>
    <xf numFmtId="3" fontId="24" fillId="0" borderId="12" xfId="0" applyNumberFormat="1" applyFont="1" applyBorder="1" applyAlignment="1">
      <alignment horizontal="right" vertical="center"/>
    </xf>
    <xf numFmtId="3" fontId="24" fillId="0" borderId="1" xfId="0" applyNumberFormat="1" applyFont="1" applyBorder="1" applyAlignment="1">
      <alignment horizontal="right" vertical="center"/>
    </xf>
    <xf numFmtId="3" fontId="11" fillId="0" borderId="6" xfId="0" quotePrefix="1" applyNumberFormat="1" applyFont="1" applyBorder="1"/>
    <xf numFmtId="3" fontId="11" fillId="0" borderId="0" xfId="2" applyNumberFormat="1" applyFont="1"/>
    <xf numFmtId="0" fontId="6" fillId="0" borderId="0" xfId="0" applyFont="1" applyAlignment="1">
      <alignment horizontal="justify" vertical="center"/>
    </xf>
    <xf numFmtId="0" fontId="0" fillId="0" borderId="0" xfId="0" applyAlignment="1"/>
    <xf numFmtId="0" fontId="13" fillId="4" borderId="4" xfId="0" applyFont="1" applyFill="1" applyBorder="1" applyAlignment="1">
      <alignment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13" fillId="2" borderId="3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colors>
    <mruColors>
      <color rgb="FFA9A9A9"/>
      <color rgb="FF6ABAD0"/>
      <color rgb="FF6893C6"/>
      <color rgb="FF0065B0"/>
      <color rgb="FF0996FF"/>
      <color rgb="FFFFFFF7"/>
      <color rgb="FFFFFFBD"/>
      <color rgb="FFFFFF97"/>
      <color rgb="FFFFFFD1"/>
      <color rgb="FFFFFF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0"/>
      <c:rotY val="0"/>
      <c:depthPercent val="100"/>
      <c:rAngAx val="0"/>
      <c:perspective val="0"/>
    </c:view3D>
    <c:floor>
      <c:thickness val="0"/>
    </c:floor>
    <c:sideWall>
      <c:thickness val="0"/>
      <c:spPr>
        <a:solidFill>
          <a:schemeClr val="bg1">
            <a:lumMod val="95000"/>
          </a:schemeClr>
        </a:solidFill>
      </c:spPr>
    </c:sideWall>
    <c:backWall>
      <c:thickness val="0"/>
      <c:spPr>
        <a:solidFill>
          <a:schemeClr val="bg1">
            <a:lumMod val="95000"/>
          </a:schemeClr>
        </a:solidFill>
      </c:spPr>
    </c:backWall>
    <c:plotArea>
      <c:layout>
        <c:manualLayout>
          <c:layoutTarget val="inner"/>
          <c:xMode val="edge"/>
          <c:yMode val="edge"/>
          <c:x val="0.14210585639985188"/>
          <c:y val="0.20037453183520598"/>
          <c:w val="0.82733861488172877"/>
          <c:h val="0.5779462679524609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'Tablica 3 i graf 1'!$E$5</c:f>
              <c:strCache>
                <c:ptCount val="1"/>
                <c:pt idx="0">
                  <c:v>Ukupni prihodi 2016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'Tablica 3 i graf 1'!$C$6:$C$11</c:f>
              <c:strCache>
                <c:ptCount val="5"/>
                <c:pt idx="0">
                  <c:v>AGROKOR D.D.</c:v>
                </c:pt>
                <c:pt idx="1">
                  <c:v>INA-INDUSTRIJA NAFTE D.D.</c:v>
                </c:pt>
                <c:pt idx="2">
                  <c:v>HEP GRUPA</c:v>
                </c:pt>
                <c:pt idx="3">
                  <c:v>ORBICO D.O.O.</c:v>
                </c:pt>
                <c:pt idx="4">
                  <c:v>ENERGIA NATURALIS D.O.O.</c:v>
                </c:pt>
              </c:strCache>
            </c:strRef>
          </c:cat>
          <c:val>
            <c:numRef>
              <c:f>'Tablica 3 i graf 1'!$E$6:$E$11</c:f>
              <c:numCache>
                <c:formatCode>#,##0</c:formatCode>
                <c:ptCount val="5"/>
                <c:pt idx="0">
                  <c:v>45615832.188000001</c:v>
                </c:pt>
                <c:pt idx="1">
                  <c:v>16192000</c:v>
                </c:pt>
                <c:pt idx="2">
                  <c:v>14633231.380000001</c:v>
                </c:pt>
                <c:pt idx="3">
                  <c:v>13109922</c:v>
                </c:pt>
                <c:pt idx="4">
                  <c:v>3698317.2579999999</c:v>
                </c:pt>
              </c:numCache>
            </c:numRef>
          </c:val>
        </c:ser>
        <c:ser>
          <c:idx val="1"/>
          <c:order val="1"/>
          <c:tx>
            <c:strRef>
              <c:f>'Tablica 3 i graf 1'!$F$5</c:f>
              <c:strCache>
                <c:ptCount val="1"/>
                <c:pt idx="0">
                  <c:v>Ukupni prihodi 2017</c:v>
                </c:pt>
              </c:strCache>
            </c:strRef>
          </c:tx>
          <c:spPr>
            <a:solidFill>
              <a:srgbClr val="5887C0"/>
            </a:solidFill>
          </c:spPr>
          <c:invertIfNegative val="0"/>
          <c:cat>
            <c:strRef>
              <c:f>'Tablica 3 i graf 1'!$C$6:$C$11</c:f>
              <c:strCache>
                <c:ptCount val="5"/>
                <c:pt idx="0">
                  <c:v>AGROKOR D.D.</c:v>
                </c:pt>
                <c:pt idx="1">
                  <c:v>INA-INDUSTRIJA NAFTE D.D.</c:v>
                </c:pt>
                <c:pt idx="2">
                  <c:v>HEP GRUPA</c:v>
                </c:pt>
                <c:pt idx="3">
                  <c:v>ORBICO D.O.O.</c:v>
                </c:pt>
                <c:pt idx="4">
                  <c:v>ENERGIA NATURALIS D.O.O.</c:v>
                </c:pt>
              </c:strCache>
            </c:strRef>
          </c:cat>
          <c:val>
            <c:numRef>
              <c:f>'Tablica 3 i graf 1'!$F$6:$F$11</c:f>
              <c:numCache>
                <c:formatCode>#,##0</c:formatCode>
                <c:ptCount val="5"/>
                <c:pt idx="0">
                  <c:v>40309346.625</c:v>
                </c:pt>
                <c:pt idx="1">
                  <c:v>19487000</c:v>
                </c:pt>
                <c:pt idx="2">
                  <c:v>15205111.514</c:v>
                </c:pt>
                <c:pt idx="3">
                  <c:v>13986653</c:v>
                </c:pt>
                <c:pt idx="4">
                  <c:v>8518444.1769999992</c:v>
                </c:pt>
              </c:numCache>
            </c:numRef>
          </c:val>
        </c:ser>
        <c:ser>
          <c:idx val="2"/>
          <c:order val="2"/>
          <c:tx>
            <c:strRef>
              <c:f>'Tablica 3 i graf 1'!$H$5</c:f>
              <c:strCache>
                <c:ptCount val="1"/>
                <c:pt idx="0">
                  <c:v>Poslovni prihodi 2015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invertIfNegative val="0"/>
          <c:cat>
            <c:strRef>
              <c:f>'Tablica 3 i graf 1'!$C$6:$C$11</c:f>
              <c:strCache>
                <c:ptCount val="5"/>
                <c:pt idx="0">
                  <c:v>AGROKOR D.D.</c:v>
                </c:pt>
                <c:pt idx="1">
                  <c:v>INA-INDUSTRIJA NAFTE D.D.</c:v>
                </c:pt>
                <c:pt idx="2">
                  <c:v>HEP GRUPA</c:v>
                </c:pt>
                <c:pt idx="3">
                  <c:v>ORBICO D.O.O.</c:v>
                </c:pt>
                <c:pt idx="4">
                  <c:v>ENERGIA NATURALIS D.O.O.</c:v>
                </c:pt>
              </c:strCache>
            </c:strRef>
          </c:cat>
          <c:val>
            <c:numRef>
              <c:f>'Tablica 3 i graf 1'!$H$6:$H$11</c:f>
              <c:numCache>
                <c:formatCode>#,##0</c:formatCode>
                <c:ptCount val="5"/>
                <c:pt idx="0">
                  <c:v>44867597.605999999</c:v>
                </c:pt>
                <c:pt idx="1">
                  <c:v>16086000</c:v>
                </c:pt>
                <c:pt idx="2">
                  <c:v>14400358.154999999</c:v>
                </c:pt>
                <c:pt idx="3">
                  <c:v>13081414</c:v>
                </c:pt>
                <c:pt idx="4">
                  <c:v>3646720.8739999998</c:v>
                </c:pt>
              </c:numCache>
            </c:numRef>
          </c:val>
        </c:ser>
        <c:ser>
          <c:idx val="3"/>
          <c:order val="3"/>
          <c:tx>
            <c:strRef>
              <c:f>'Tablica 3 i graf 1'!$I$5</c:f>
              <c:strCache>
                <c:ptCount val="1"/>
                <c:pt idx="0">
                  <c:v>Poslovni prihodi 2016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</c:spPr>
          <c:invertIfNegative val="0"/>
          <c:cat>
            <c:strRef>
              <c:f>'Tablica 3 i graf 1'!$C$6:$C$11</c:f>
              <c:strCache>
                <c:ptCount val="5"/>
                <c:pt idx="0">
                  <c:v>AGROKOR D.D.</c:v>
                </c:pt>
                <c:pt idx="1">
                  <c:v>INA-INDUSTRIJA NAFTE D.D.</c:v>
                </c:pt>
                <c:pt idx="2">
                  <c:v>HEP GRUPA</c:v>
                </c:pt>
                <c:pt idx="3">
                  <c:v>ORBICO D.O.O.</c:v>
                </c:pt>
                <c:pt idx="4">
                  <c:v>ENERGIA NATURALIS D.O.O.</c:v>
                </c:pt>
              </c:strCache>
            </c:strRef>
          </c:cat>
          <c:val>
            <c:numRef>
              <c:f>'Tablica 3 i graf 1'!$I$6:$I$11</c:f>
              <c:numCache>
                <c:formatCode>#,##0</c:formatCode>
                <c:ptCount val="5"/>
                <c:pt idx="0">
                  <c:v>39601151.148999996</c:v>
                </c:pt>
                <c:pt idx="1">
                  <c:v>19035000</c:v>
                </c:pt>
                <c:pt idx="2">
                  <c:v>14969285.213</c:v>
                </c:pt>
                <c:pt idx="3">
                  <c:v>13956258</c:v>
                </c:pt>
                <c:pt idx="4">
                  <c:v>8423312.318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gapDepth val="128"/>
        <c:shape val="cylinder"/>
        <c:axId val="121312000"/>
        <c:axId val="121313536"/>
        <c:axId val="0"/>
      </c:bar3DChart>
      <c:catAx>
        <c:axId val="1213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21313536"/>
        <c:crosses val="autoZero"/>
        <c:auto val="1"/>
        <c:lblAlgn val="ctr"/>
        <c:lblOffset val="100"/>
        <c:noMultiLvlLbl val="0"/>
      </c:catAx>
      <c:valAx>
        <c:axId val="1213135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21312000"/>
        <c:crosses val="autoZero"/>
        <c:crossBetween val="between"/>
        <c:majorUnit val="5000000"/>
        <c:dispUnits>
          <c:builtInUnit val="thousands"/>
          <c:dispUnitsLbl>
            <c:layout>
              <c:manualLayout>
                <c:xMode val="edge"/>
                <c:yMode val="edge"/>
                <c:x val="7.1875517273867526E-2"/>
                <c:y val="0.30316258220531428"/>
              </c:manualLayout>
            </c:layout>
            <c:tx>
              <c:rich>
                <a:bodyPr/>
                <a:lstStyle/>
                <a:p>
                  <a:pPr>
                    <a:defRPr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r>
                    <a:rPr lang="hr-HR" sz="800" b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u milijunima kuna</a:t>
                  </a:r>
                </a:p>
              </c:rich>
            </c:tx>
          </c:dispUnitsLbl>
        </c:dispUnits>
      </c:valAx>
    </c:plotArea>
    <c:legend>
      <c:legendPos val="r"/>
      <c:layout>
        <c:manualLayout>
          <c:xMode val="edge"/>
          <c:yMode val="edge"/>
          <c:x val="0.32574006762986335"/>
          <c:y val="3.9941018608628975E-2"/>
          <c:w val="0.48355748482673638"/>
          <c:h val="0.10063729393376387"/>
        </c:manualLayout>
      </c:layout>
      <c:overlay val="0"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87736488392749E-2"/>
          <c:y val="0.17269824020921015"/>
          <c:w val="0.38352587762467194"/>
          <c:h val="0.75816698588352127"/>
        </c:manualLayout>
      </c:layout>
      <c:doughnutChart>
        <c:varyColors val="1"/>
        <c:ser>
          <c:idx val="0"/>
          <c:order val="0"/>
          <c:tx>
            <c:strRef>
              <c:f>'Graf 2 i 3'!$F$5</c:f>
              <c:strCache>
                <c:ptCount val="1"/>
                <c:pt idx="0">
                  <c:v>Udio u UP</c:v>
                </c:pt>
              </c:strCache>
            </c:strRef>
          </c:tx>
          <c:explosion val="5"/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6893C6"/>
              </a:solidFill>
            </c:spPr>
          </c:dPt>
          <c:dPt>
            <c:idx val="2"/>
            <c:bubble3D val="0"/>
            <c:spPr>
              <a:solidFill>
                <a:schemeClr val="tx2">
                  <a:lumMod val="20000"/>
                  <a:lumOff val="80000"/>
                  <a:alpha val="85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 2 i 3'!$A$6:$A$10</c:f>
              <c:strCache>
                <c:ptCount val="5"/>
                <c:pt idx="0">
                  <c:v>C Prerađivačka industrija</c:v>
                </c:pt>
                <c:pt idx="1">
                  <c:v>G Trgovina na veliko i na malo; popravak motornih vozila i motocikala</c:v>
                </c:pt>
                <c:pt idx="2">
                  <c:v>K Financijske djelatnosti i djelatnosti osiguranja</c:v>
                </c:pt>
                <c:pt idx="3">
                  <c:v>D Opskrba električnom energijom, plinom, parom i klimatizacija</c:v>
                </c:pt>
                <c:pt idx="4">
                  <c:v>M Stručne, znanstvene i tehničke djelatnosti</c:v>
                </c:pt>
              </c:strCache>
            </c:strRef>
          </c:cat>
          <c:val>
            <c:numRef>
              <c:f>'Graf 2 i 3'!$F$6:$F$10</c:f>
              <c:numCache>
                <c:formatCode>0.0%</c:formatCode>
                <c:ptCount val="5"/>
                <c:pt idx="0">
                  <c:v>0.2697616096630977</c:v>
                </c:pt>
                <c:pt idx="1">
                  <c:v>0.19057001908408439</c:v>
                </c:pt>
                <c:pt idx="2">
                  <c:v>0.15622763475887261</c:v>
                </c:pt>
                <c:pt idx="3">
                  <c:v>8.6558423639643667E-2</c:v>
                </c:pt>
                <c:pt idx="4">
                  <c:v>6.0916438316681691E-2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r"/>
      <c:layout>
        <c:manualLayout>
          <c:xMode val="edge"/>
          <c:yMode val="edge"/>
          <c:x val="0.50149213119272784"/>
          <c:y val="0.23012161089354369"/>
          <c:w val="0.48102971306137271"/>
          <c:h val="0.53542777535952035"/>
        </c:manualLayout>
      </c:layout>
      <c:overlay val="0"/>
      <c:txPr>
        <a:bodyPr/>
        <a:lstStyle/>
        <a:p>
          <a:pPr>
            <a:defRPr sz="8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87736488392749E-2"/>
          <c:y val="0.17269824020921015"/>
          <c:w val="0.38352587762467194"/>
          <c:h val="0.75816698588352127"/>
        </c:manualLayout>
      </c:layout>
      <c:doughnutChart>
        <c:varyColors val="1"/>
        <c:ser>
          <c:idx val="0"/>
          <c:order val="0"/>
          <c:tx>
            <c:strRef>
              <c:f>'Graf 2 i 3'!$L$5</c:f>
              <c:strCache>
                <c:ptCount val="1"/>
                <c:pt idx="0">
                  <c:v>Udio u dobiti</c:v>
                </c:pt>
              </c:strCache>
            </c:strRef>
          </c:tx>
          <c:explosion val="5"/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6893C6"/>
              </a:solidFill>
            </c:spPr>
          </c:dPt>
          <c:dPt>
            <c:idx val="2"/>
            <c:bubble3D val="0"/>
            <c:spPr>
              <a:solidFill>
                <a:schemeClr val="tx2">
                  <a:lumMod val="20000"/>
                  <a:lumOff val="80000"/>
                  <a:alpha val="85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 2 i 3'!$J$6:$J$10</c:f>
              <c:strCache>
                <c:ptCount val="5"/>
                <c:pt idx="0">
                  <c:v>C Prerađivačka industrija</c:v>
                </c:pt>
                <c:pt idx="1">
                  <c:v>D Opskrba električnom energijom, plinom, parom i klimatizacija</c:v>
                </c:pt>
                <c:pt idx="2">
                  <c:v>I Djelatnosti pružanja smještaja te pripreme i usluživanja hrane </c:v>
                </c:pt>
                <c:pt idx="3">
                  <c:v>G Trgovina na veliko i na malo; popravak motornih vozila i motocikala</c:v>
                </c:pt>
                <c:pt idx="4">
                  <c:v>J Informacije i komunikacije</c:v>
                </c:pt>
              </c:strCache>
            </c:strRef>
          </c:cat>
          <c:val>
            <c:numRef>
              <c:f>'Graf 2 i 3'!$L$6:$L$10</c:f>
              <c:numCache>
                <c:formatCode>0.0%</c:formatCode>
                <c:ptCount val="5"/>
                <c:pt idx="0">
                  <c:v>0.28519910421494982</c:v>
                </c:pt>
                <c:pt idx="1">
                  <c:v>0.14983302820081321</c:v>
                </c:pt>
                <c:pt idx="2">
                  <c:v>0.11073753856436394</c:v>
                </c:pt>
                <c:pt idx="3">
                  <c:v>0.10920394691300155</c:v>
                </c:pt>
                <c:pt idx="4">
                  <c:v>9.6673623332127367E-2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r"/>
      <c:layout>
        <c:manualLayout>
          <c:xMode val="edge"/>
          <c:yMode val="edge"/>
          <c:x val="0.50149213119272784"/>
          <c:y val="0.23012161089354369"/>
          <c:w val="0.48102971306137271"/>
          <c:h val="0.56573079533326687"/>
        </c:manualLayout>
      </c:layout>
      <c:overlay val="0"/>
      <c:txPr>
        <a:bodyPr/>
        <a:lstStyle/>
        <a:p>
          <a:pPr>
            <a:defRPr sz="8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1304657</xdr:colOff>
      <xdr:row>1</xdr:row>
      <xdr:rowOff>83844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933182</xdr:colOff>
      <xdr:row>1</xdr:row>
      <xdr:rowOff>83844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14</xdr:row>
      <xdr:rowOff>180975</xdr:rowOff>
    </xdr:from>
    <xdr:to>
      <xdr:col>6</xdr:col>
      <xdr:colOff>714375</xdr:colOff>
      <xdr:row>32</xdr:row>
      <xdr:rowOff>142875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0</xdr:col>
      <xdr:colOff>1523732</xdr:colOff>
      <xdr:row>1</xdr:row>
      <xdr:rowOff>83844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0"/>
          <a:ext cx="1304657" cy="274344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14</xdr:row>
      <xdr:rowOff>66675</xdr:rowOff>
    </xdr:from>
    <xdr:to>
      <xdr:col>5</xdr:col>
      <xdr:colOff>619124</xdr:colOff>
      <xdr:row>29</xdr:row>
      <xdr:rowOff>142876</xdr:rowOff>
    </xdr:to>
    <xdr:graphicFrame macro="">
      <xdr:nvGraphicFramePr>
        <xdr:cNvPr id="6" name="Grafikon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180975</xdr:colOff>
      <xdr:row>14</xdr:row>
      <xdr:rowOff>57150</xdr:rowOff>
    </xdr:from>
    <xdr:to>
      <xdr:col>11</xdr:col>
      <xdr:colOff>371474</xdr:colOff>
      <xdr:row>29</xdr:row>
      <xdr:rowOff>133351</xdr:rowOff>
    </xdr:to>
    <xdr:graphicFrame macro="">
      <xdr:nvGraphicFramePr>
        <xdr:cNvPr id="10" name="Grafikon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1304657</xdr:colOff>
      <xdr:row>1</xdr:row>
      <xdr:rowOff>83844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1304657</xdr:colOff>
      <xdr:row>1</xdr:row>
      <xdr:rowOff>83844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D20"/>
  <sheetViews>
    <sheetView tabSelected="1" workbookViewId="0">
      <selection activeCell="A24" sqref="A24"/>
    </sheetView>
  </sheetViews>
  <sheetFormatPr defaultRowHeight="15" x14ac:dyDescent="0.25"/>
  <cols>
    <col min="1" max="1" width="34.28515625" customWidth="1"/>
    <col min="2" max="2" width="18" customWidth="1"/>
    <col min="3" max="3" width="17.85546875" customWidth="1"/>
    <col min="4" max="4" width="17" customWidth="1"/>
  </cols>
  <sheetData>
    <row r="2" spans="1:4" x14ac:dyDescent="0.25">
      <c r="C2" s="6" t="s">
        <v>55</v>
      </c>
    </row>
    <row r="4" spans="1:4" x14ac:dyDescent="0.25">
      <c r="A4" s="3" t="s">
        <v>68</v>
      </c>
      <c r="B4" s="1"/>
    </row>
    <row r="5" spans="1:4" x14ac:dyDescent="0.25">
      <c r="C5" s="2" t="s">
        <v>0</v>
      </c>
    </row>
    <row r="6" spans="1:4" x14ac:dyDescent="0.25">
      <c r="A6" s="21" t="s">
        <v>1</v>
      </c>
      <c r="B6" s="21" t="s">
        <v>69</v>
      </c>
      <c r="C6" s="21" t="s">
        <v>70</v>
      </c>
      <c r="D6" s="21" t="s">
        <v>2</v>
      </c>
    </row>
    <row r="7" spans="1:4" x14ac:dyDescent="0.25">
      <c r="A7" s="18" t="s">
        <v>3</v>
      </c>
      <c r="B7" s="44"/>
      <c r="C7" s="45">
        <v>529</v>
      </c>
      <c r="D7" s="46" t="s">
        <v>4</v>
      </c>
    </row>
    <row r="8" spans="1:4" x14ac:dyDescent="0.25">
      <c r="A8" s="18" t="s">
        <v>5</v>
      </c>
      <c r="B8" s="47">
        <v>412</v>
      </c>
      <c r="C8" s="48">
        <v>407</v>
      </c>
      <c r="D8" s="49">
        <v>98.786407766990294</v>
      </c>
    </row>
    <row r="9" spans="1:4" x14ac:dyDescent="0.25">
      <c r="A9" s="18" t="s">
        <v>6</v>
      </c>
      <c r="B9" s="47">
        <v>106</v>
      </c>
      <c r="C9" s="48">
        <v>122</v>
      </c>
      <c r="D9" s="49">
        <v>115.09433962264151</v>
      </c>
    </row>
    <row r="10" spans="1:4" x14ac:dyDescent="0.25">
      <c r="A10" s="19" t="s">
        <v>7</v>
      </c>
      <c r="B10" s="47">
        <v>305253</v>
      </c>
      <c r="C10" s="48">
        <v>305956</v>
      </c>
      <c r="D10" s="49">
        <v>100.23030076690482</v>
      </c>
    </row>
    <row r="11" spans="1:4" x14ac:dyDescent="0.25">
      <c r="A11" s="19" t="s">
        <v>8</v>
      </c>
      <c r="B11" s="47">
        <v>264940401.88699999</v>
      </c>
      <c r="C11" s="48">
        <v>281652637.69700003</v>
      </c>
      <c r="D11" s="49">
        <v>106.3079227218535</v>
      </c>
    </row>
    <row r="12" spans="1:4" x14ac:dyDescent="0.25">
      <c r="A12" s="19" t="s">
        <v>9</v>
      </c>
      <c r="B12" s="47">
        <v>266429753.123</v>
      </c>
      <c r="C12" s="48">
        <v>289955113.41600001</v>
      </c>
      <c r="D12" s="49">
        <v>108.82985478057299</v>
      </c>
    </row>
    <row r="13" spans="1:4" x14ac:dyDescent="0.25">
      <c r="A13" s="19" t="s">
        <v>10</v>
      </c>
      <c r="B13" s="47">
        <v>13123730.142000001</v>
      </c>
      <c r="C13" s="48">
        <v>12941856.096000001</v>
      </c>
      <c r="D13" s="49">
        <v>98.614158901226219</v>
      </c>
    </row>
    <row r="14" spans="1:4" x14ac:dyDescent="0.25">
      <c r="A14" s="19" t="s">
        <v>11</v>
      </c>
      <c r="B14" s="47">
        <v>14613081.378</v>
      </c>
      <c r="C14" s="48">
        <v>21244331.815000001</v>
      </c>
      <c r="D14" s="49">
        <v>145.37886476827092</v>
      </c>
    </row>
    <row r="15" spans="1:4" x14ac:dyDescent="0.25">
      <c r="A15" s="19" t="s">
        <v>12</v>
      </c>
      <c r="B15" s="47">
        <v>2348218.2089999998</v>
      </c>
      <c r="C15" s="48">
        <v>2180081.7769999998</v>
      </c>
      <c r="D15" s="49">
        <v>92.839829307362294</v>
      </c>
    </row>
    <row r="16" spans="1:4" x14ac:dyDescent="0.25">
      <c r="A16" s="19" t="s">
        <v>13</v>
      </c>
      <c r="B16" s="47">
        <v>10800815.221999999</v>
      </c>
      <c r="C16" s="48">
        <v>10768397.171</v>
      </c>
      <c r="D16" s="49">
        <v>99.699855517072749</v>
      </c>
    </row>
    <row r="17" spans="1:4" x14ac:dyDescent="0.25">
      <c r="A17" s="19" t="s">
        <v>14</v>
      </c>
      <c r="B17" s="47">
        <v>14638384.666999999</v>
      </c>
      <c r="C17" s="48">
        <v>21250954.666999999</v>
      </c>
      <c r="D17" s="49">
        <v>145.17281209932287</v>
      </c>
    </row>
    <row r="18" spans="1:4" ht="24" x14ac:dyDescent="0.25">
      <c r="A18" s="20" t="s">
        <v>15</v>
      </c>
      <c r="B18" s="50">
        <v>-3837569.4449999998</v>
      </c>
      <c r="C18" s="51">
        <v>-10482557.495999999</v>
      </c>
      <c r="D18" s="49">
        <v>273.15616423978486</v>
      </c>
    </row>
    <row r="19" spans="1:4" ht="24" x14ac:dyDescent="0.25">
      <c r="A19" s="13" t="s">
        <v>16</v>
      </c>
      <c r="B19" s="47">
        <v>6274.8970236710747</v>
      </c>
      <c r="C19" s="48">
        <v>6624.0477996291411</v>
      </c>
      <c r="D19" s="49">
        <v>105.56424710462895</v>
      </c>
    </row>
    <row r="20" spans="1:4" ht="15.75" customHeight="1" x14ac:dyDescent="0.25">
      <c r="A20" s="54" t="s">
        <v>77</v>
      </c>
      <c r="B20" s="55"/>
      <c r="C20" s="55"/>
      <c r="D20" s="55"/>
    </row>
  </sheetData>
  <mergeCells count="1">
    <mergeCell ref="A20:D20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F13"/>
  <sheetViews>
    <sheetView workbookViewId="0">
      <selection activeCell="C19" sqref="C19"/>
    </sheetView>
  </sheetViews>
  <sheetFormatPr defaultRowHeight="15" x14ac:dyDescent="0.25"/>
  <cols>
    <col min="1" max="1" width="5.5703125" customWidth="1"/>
    <col min="2" max="2" width="27.5703125" customWidth="1"/>
    <col min="3" max="3" width="16.42578125" customWidth="1"/>
    <col min="4" max="4" width="5.5703125" customWidth="1"/>
    <col min="5" max="5" width="29.140625" customWidth="1"/>
    <col min="6" max="6" width="20.42578125" customWidth="1"/>
  </cols>
  <sheetData>
    <row r="2" spans="1:6" x14ac:dyDescent="0.25">
      <c r="E2" s="6" t="s">
        <v>55</v>
      </c>
    </row>
    <row r="4" spans="1:6" x14ac:dyDescent="0.25">
      <c r="A4" s="57" t="s">
        <v>71</v>
      </c>
      <c r="B4" s="55"/>
      <c r="C4" s="55"/>
      <c r="D4" s="55"/>
      <c r="E4" s="55"/>
      <c r="F4" s="55"/>
    </row>
    <row r="5" spans="1:6" x14ac:dyDescent="0.25">
      <c r="F5" s="7" t="s">
        <v>17</v>
      </c>
    </row>
    <row r="6" spans="1:6" x14ac:dyDescent="0.25">
      <c r="A6" s="15" t="s">
        <v>18</v>
      </c>
      <c r="B6" s="15" t="s">
        <v>19</v>
      </c>
      <c r="C6" s="15" t="s">
        <v>13</v>
      </c>
      <c r="D6" s="15" t="s">
        <v>18</v>
      </c>
      <c r="E6" s="15" t="s">
        <v>19</v>
      </c>
      <c r="F6" s="15" t="s">
        <v>14</v>
      </c>
    </row>
    <row r="7" spans="1:6" x14ac:dyDescent="0.25">
      <c r="A7" s="22" t="s">
        <v>20</v>
      </c>
      <c r="B7" s="29" t="s">
        <v>21</v>
      </c>
      <c r="C7" s="30">
        <v>1300298.679</v>
      </c>
      <c r="D7" s="22" t="s">
        <v>20</v>
      </c>
      <c r="E7" s="29" t="s">
        <v>74</v>
      </c>
      <c r="F7" s="30">
        <v>6069765.4069999997</v>
      </c>
    </row>
    <row r="8" spans="1:6" x14ac:dyDescent="0.25">
      <c r="A8" s="22" t="s">
        <v>22</v>
      </c>
      <c r="B8" s="29" t="s">
        <v>73</v>
      </c>
      <c r="C8" s="30">
        <v>1222000</v>
      </c>
      <c r="D8" s="22" t="s">
        <v>22</v>
      </c>
      <c r="E8" s="29" t="s">
        <v>57</v>
      </c>
      <c r="F8" s="30">
        <v>4226953.176</v>
      </c>
    </row>
    <row r="9" spans="1:6" x14ac:dyDescent="0.25">
      <c r="A9" s="22" t="s">
        <v>24</v>
      </c>
      <c r="B9" s="29" t="s">
        <v>26</v>
      </c>
      <c r="C9" s="30">
        <v>804184.56</v>
      </c>
      <c r="D9" s="22" t="s">
        <v>24</v>
      </c>
      <c r="E9" s="29" t="s">
        <v>58</v>
      </c>
      <c r="F9" s="30">
        <v>3280923.5980000002</v>
      </c>
    </row>
    <row r="10" spans="1:6" x14ac:dyDescent="0.25">
      <c r="A10" s="22" t="s">
        <v>25</v>
      </c>
      <c r="B10" s="29" t="s">
        <v>23</v>
      </c>
      <c r="C10" s="30">
        <v>373644.10399999999</v>
      </c>
      <c r="D10" s="22" t="s">
        <v>25</v>
      </c>
      <c r="E10" s="29" t="s">
        <v>75</v>
      </c>
      <c r="F10" s="30">
        <v>1819680.2290000001</v>
      </c>
    </row>
    <row r="11" spans="1:6" x14ac:dyDescent="0.25">
      <c r="A11" s="22" t="s">
        <v>27</v>
      </c>
      <c r="B11" s="29" t="s">
        <v>56</v>
      </c>
      <c r="C11" s="30">
        <v>291271.73700000002</v>
      </c>
      <c r="D11" s="22" t="s">
        <v>27</v>
      </c>
      <c r="E11" s="29" t="s">
        <v>76</v>
      </c>
      <c r="F11" s="30">
        <v>1394013.8130000001</v>
      </c>
    </row>
    <row r="12" spans="1:6" x14ac:dyDescent="0.25">
      <c r="A12" s="56" t="s">
        <v>28</v>
      </c>
      <c r="B12" s="56"/>
      <c r="C12" s="23">
        <f>SUM(C7:C11)</f>
        <v>3991399.08</v>
      </c>
      <c r="D12" s="56" t="s">
        <v>29</v>
      </c>
      <c r="E12" s="56"/>
      <c r="F12" s="23">
        <f>SUM(F7:F11)</f>
        <v>16791336.223000001</v>
      </c>
    </row>
    <row r="13" spans="1:6" x14ac:dyDescent="0.25">
      <c r="A13" s="58" t="s">
        <v>77</v>
      </c>
      <c r="B13" s="59"/>
      <c r="C13" s="59"/>
      <c r="D13" s="59"/>
      <c r="E13" s="59"/>
    </row>
  </sheetData>
  <mergeCells count="4">
    <mergeCell ref="A12:B12"/>
    <mergeCell ref="D12:E12"/>
    <mergeCell ref="A4:F4"/>
    <mergeCell ref="A13:E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K14"/>
  <sheetViews>
    <sheetView workbookViewId="0">
      <selection activeCell="H2" sqref="H2"/>
    </sheetView>
  </sheetViews>
  <sheetFormatPr defaultRowHeight="15" x14ac:dyDescent="0.25"/>
  <cols>
    <col min="1" max="1" width="6.85546875" customWidth="1"/>
    <col min="2" max="2" width="15.5703125" customWidth="1"/>
    <col min="3" max="3" width="28.5703125" customWidth="1"/>
    <col min="4" max="4" width="24.140625" customWidth="1"/>
    <col min="5" max="5" width="15.42578125" customWidth="1"/>
    <col min="6" max="6" width="22.28515625" customWidth="1"/>
    <col min="7" max="7" width="18.28515625" customWidth="1"/>
    <col min="8" max="8" width="15.28515625" customWidth="1"/>
    <col min="9" max="9" width="21.5703125" customWidth="1"/>
  </cols>
  <sheetData>
    <row r="2" spans="1:11" x14ac:dyDescent="0.25">
      <c r="H2" s="6" t="s">
        <v>55</v>
      </c>
    </row>
    <row r="3" spans="1:11" x14ac:dyDescent="0.25">
      <c r="A3" s="4" t="s">
        <v>78</v>
      </c>
      <c r="B3" s="4"/>
    </row>
    <row r="4" spans="1:11" ht="15.75" thickBot="1" x14ac:dyDescent="0.3">
      <c r="C4" s="2"/>
      <c r="I4" s="5" t="s">
        <v>17</v>
      </c>
    </row>
    <row r="5" spans="1:11" ht="51" customHeight="1" x14ac:dyDescent="0.25">
      <c r="A5" s="60" t="s">
        <v>34</v>
      </c>
      <c r="B5" s="62" t="s">
        <v>30</v>
      </c>
      <c r="C5" s="62" t="s">
        <v>19</v>
      </c>
      <c r="D5" s="62" t="s">
        <v>31</v>
      </c>
      <c r="E5" s="62" t="s">
        <v>59</v>
      </c>
      <c r="F5" s="62" t="s">
        <v>82</v>
      </c>
      <c r="G5" s="62" t="s">
        <v>60</v>
      </c>
      <c r="H5" s="62" t="s">
        <v>42</v>
      </c>
      <c r="I5" s="62" t="s">
        <v>61</v>
      </c>
    </row>
    <row r="6" spans="1:11" hidden="1" x14ac:dyDescent="0.25">
      <c r="A6" s="61"/>
      <c r="B6" s="63"/>
      <c r="C6" s="63"/>
      <c r="D6" s="63"/>
      <c r="E6" s="63"/>
      <c r="F6" s="63"/>
      <c r="G6" s="63"/>
      <c r="H6" s="63"/>
      <c r="I6" s="63"/>
    </row>
    <row r="7" spans="1:11" x14ac:dyDescent="0.25">
      <c r="A7" s="27" t="s">
        <v>20</v>
      </c>
      <c r="B7" s="33">
        <v>5937759187</v>
      </c>
      <c r="C7" s="52" t="s">
        <v>74</v>
      </c>
      <c r="D7" s="52" t="s">
        <v>80</v>
      </c>
      <c r="E7" s="53">
        <v>45615832.188000001</v>
      </c>
      <c r="F7" s="53">
        <v>40309346.625</v>
      </c>
      <c r="G7" s="34">
        <v>14.311723460003423</v>
      </c>
      <c r="H7" s="53">
        <v>44867597.605999999</v>
      </c>
      <c r="I7" s="53">
        <v>39601151.148999996</v>
      </c>
      <c r="K7" s="31"/>
    </row>
    <row r="8" spans="1:11" x14ac:dyDescent="0.25">
      <c r="A8" s="27" t="s">
        <v>22</v>
      </c>
      <c r="B8" s="33">
        <v>27759560625</v>
      </c>
      <c r="C8" s="52" t="s">
        <v>73</v>
      </c>
      <c r="D8" s="52" t="s">
        <v>32</v>
      </c>
      <c r="E8" s="53">
        <v>16192000</v>
      </c>
      <c r="F8" s="53">
        <v>19487000</v>
      </c>
      <c r="G8" s="34">
        <v>6.9188061433899941</v>
      </c>
      <c r="H8" s="53">
        <v>16086000</v>
      </c>
      <c r="I8" s="53">
        <v>19035000</v>
      </c>
    </row>
    <row r="9" spans="1:11" x14ac:dyDescent="0.25">
      <c r="A9" s="27" t="s">
        <v>24</v>
      </c>
      <c r="B9" s="33">
        <v>28921978587</v>
      </c>
      <c r="C9" s="52" t="s">
        <v>21</v>
      </c>
      <c r="D9" s="52" t="s">
        <v>32</v>
      </c>
      <c r="E9" s="53">
        <v>14633231.380000001</v>
      </c>
      <c r="F9" s="53">
        <v>15205111.514</v>
      </c>
      <c r="G9" s="34">
        <v>5.3985333275513492</v>
      </c>
      <c r="H9" s="53">
        <v>14400358.154999999</v>
      </c>
      <c r="I9" s="53">
        <v>14969285.213</v>
      </c>
    </row>
    <row r="10" spans="1:11" x14ac:dyDescent="0.25">
      <c r="A10" s="27" t="s">
        <v>25</v>
      </c>
      <c r="B10" s="33">
        <v>85611744662</v>
      </c>
      <c r="C10" s="52" t="s">
        <v>33</v>
      </c>
      <c r="D10" s="52" t="s">
        <v>32</v>
      </c>
      <c r="E10" s="53">
        <v>13109922</v>
      </c>
      <c r="F10" s="53">
        <v>13986653</v>
      </c>
      <c r="G10" s="34">
        <v>4.9659229589913316</v>
      </c>
      <c r="H10" s="53">
        <v>13081414</v>
      </c>
      <c r="I10" s="53">
        <v>13956258</v>
      </c>
    </row>
    <row r="11" spans="1:11" x14ac:dyDescent="0.25">
      <c r="A11" s="27" t="s">
        <v>27</v>
      </c>
      <c r="B11" s="33">
        <v>65900776536</v>
      </c>
      <c r="C11" s="52" t="s">
        <v>79</v>
      </c>
      <c r="D11" s="52" t="s">
        <v>81</v>
      </c>
      <c r="E11" s="53">
        <v>3698317.2579999999</v>
      </c>
      <c r="F11" s="53">
        <v>8518444.1769999992</v>
      </c>
      <c r="G11" s="34">
        <v>3.0244503465875874</v>
      </c>
      <c r="H11" s="53">
        <v>3646720.8739999998</v>
      </c>
      <c r="I11" s="53">
        <v>8423312.318</v>
      </c>
    </row>
    <row r="12" spans="1:11" x14ac:dyDescent="0.25">
      <c r="A12" s="64" t="s">
        <v>43</v>
      </c>
      <c r="B12" s="64"/>
      <c r="C12" s="64"/>
      <c r="D12" s="64"/>
      <c r="E12" s="28">
        <f>SUM(E7:E11)</f>
        <v>93249302.826000005</v>
      </c>
      <c r="F12" s="28">
        <f>SUM(F7:F11)</f>
        <v>97506555.316</v>
      </c>
      <c r="G12" s="32">
        <f t="shared" ref="G12:G13" si="0">F12/$F$13*100</f>
        <v>34.61943623652369</v>
      </c>
      <c r="H12" s="28">
        <f>SUM(H7:H11)</f>
        <v>92082090.63499999</v>
      </c>
      <c r="I12" s="28">
        <f>SUM(I7:I11)</f>
        <v>95985006.679999992</v>
      </c>
    </row>
    <row r="13" spans="1:11" x14ac:dyDescent="0.25">
      <c r="A13" s="64" t="s">
        <v>83</v>
      </c>
      <c r="B13" s="64"/>
      <c r="C13" s="64"/>
      <c r="D13" s="64"/>
      <c r="E13" s="28">
        <v>264940401.88699999</v>
      </c>
      <c r="F13" s="28">
        <v>281652637.69700003</v>
      </c>
      <c r="G13" s="32">
        <f t="shared" si="0"/>
        <v>100</v>
      </c>
      <c r="H13" s="28">
        <v>259132716.653</v>
      </c>
      <c r="I13" s="28">
        <v>275560861.70599997</v>
      </c>
    </row>
    <row r="14" spans="1:11" x14ac:dyDescent="0.25">
      <c r="A14" s="58" t="s">
        <v>84</v>
      </c>
      <c r="B14" s="59"/>
      <c r="C14" s="59"/>
      <c r="D14" s="59"/>
      <c r="E14" s="59"/>
      <c r="F14" s="59"/>
    </row>
  </sheetData>
  <mergeCells count="12">
    <mergeCell ref="G5:G6"/>
    <mergeCell ref="H5:H6"/>
    <mergeCell ref="I5:I6"/>
    <mergeCell ref="A12:D12"/>
    <mergeCell ref="A13:D13"/>
    <mergeCell ref="A14:F1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L14"/>
  <sheetViews>
    <sheetView workbookViewId="0">
      <selection activeCell="C14" sqref="C14"/>
    </sheetView>
  </sheetViews>
  <sheetFormatPr defaultRowHeight="15" x14ac:dyDescent="0.25"/>
  <cols>
    <col min="1" max="1" width="30.42578125" customWidth="1"/>
    <col min="2" max="2" width="13.28515625" customWidth="1"/>
    <col min="3" max="3" width="12.85546875" customWidth="1"/>
    <col min="5" max="5" width="10.85546875" customWidth="1"/>
    <col min="6" max="6" width="10" customWidth="1"/>
    <col min="7" max="7" width="13.7109375" customWidth="1"/>
    <col min="10" max="10" width="31.5703125" customWidth="1"/>
    <col min="11" max="11" width="9.85546875" bestFit="1" customWidth="1"/>
    <col min="12" max="12" width="9.28515625" bestFit="1" customWidth="1"/>
  </cols>
  <sheetData>
    <row r="2" spans="1:12" x14ac:dyDescent="0.25">
      <c r="C2" s="6" t="s">
        <v>55</v>
      </c>
    </row>
    <row r="4" spans="1:12" x14ac:dyDescent="0.25">
      <c r="F4" s="10" t="s">
        <v>17</v>
      </c>
      <c r="K4" s="10" t="s">
        <v>17</v>
      </c>
    </row>
    <row r="5" spans="1:12" ht="24" x14ac:dyDescent="0.25">
      <c r="A5" s="14" t="s">
        <v>35</v>
      </c>
      <c r="B5" s="14" t="s">
        <v>36</v>
      </c>
      <c r="C5" s="14" t="s">
        <v>37</v>
      </c>
      <c r="D5" s="14" t="s">
        <v>38</v>
      </c>
      <c r="E5" s="14" t="s">
        <v>85</v>
      </c>
      <c r="F5" s="14" t="s">
        <v>40</v>
      </c>
      <c r="G5" s="14" t="s">
        <v>86</v>
      </c>
      <c r="J5" s="12" t="s">
        <v>35</v>
      </c>
      <c r="K5" s="12" t="s">
        <v>89</v>
      </c>
      <c r="L5" s="12" t="s">
        <v>41</v>
      </c>
    </row>
    <row r="6" spans="1:12" x14ac:dyDescent="0.25">
      <c r="A6" s="40" t="s">
        <v>62</v>
      </c>
      <c r="B6" s="35">
        <v>128</v>
      </c>
      <c r="C6" s="35">
        <v>106</v>
      </c>
      <c r="D6" s="35">
        <v>22</v>
      </c>
      <c r="E6" s="35">
        <v>75979068.910999998</v>
      </c>
      <c r="F6" s="41">
        <f>E6/$E$11</f>
        <v>0.2697616096630977</v>
      </c>
      <c r="G6" s="42">
        <v>-6150024.7120000003</v>
      </c>
      <c r="J6" s="40" t="s">
        <v>62</v>
      </c>
      <c r="K6" s="35">
        <v>3071137.227</v>
      </c>
      <c r="L6" s="36">
        <f>K6/$K$11</f>
        <v>0.28519910421494982</v>
      </c>
    </row>
    <row r="7" spans="1:12" ht="36" x14ac:dyDescent="0.25">
      <c r="A7" s="40" t="s">
        <v>87</v>
      </c>
      <c r="B7" s="35">
        <v>103</v>
      </c>
      <c r="C7" s="35">
        <v>85</v>
      </c>
      <c r="D7" s="35">
        <v>18</v>
      </c>
      <c r="E7" s="35">
        <v>53674548.541000001</v>
      </c>
      <c r="F7" s="41">
        <f t="shared" ref="F7:F11" si="0">E7/$E$11</f>
        <v>0.19057001908408439</v>
      </c>
      <c r="G7" s="42">
        <v>626602.86699999997</v>
      </c>
      <c r="J7" s="40" t="s">
        <v>63</v>
      </c>
      <c r="K7" s="35">
        <v>1613461.557</v>
      </c>
      <c r="L7" s="36">
        <f t="shared" ref="L7:L11" si="1">K7/$K$11</f>
        <v>0.14983302820081321</v>
      </c>
    </row>
    <row r="8" spans="1:12" ht="24" x14ac:dyDescent="0.25">
      <c r="A8" s="40" t="s">
        <v>88</v>
      </c>
      <c r="B8" s="35">
        <v>9</v>
      </c>
      <c r="C8" s="35">
        <v>6</v>
      </c>
      <c r="D8" s="35">
        <v>3</v>
      </c>
      <c r="E8" s="35">
        <v>44001925.410999998</v>
      </c>
      <c r="F8" s="41">
        <f t="shared" si="0"/>
        <v>0.15622763475887261</v>
      </c>
      <c r="G8" s="42">
        <v>-5778803.5190000003</v>
      </c>
      <c r="J8" s="40" t="s">
        <v>90</v>
      </c>
      <c r="K8" s="35">
        <v>1192465.797</v>
      </c>
      <c r="L8" s="36">
        <f t="shared" si="1"/>
        <v>0.11073753856436394</v>
      </c>
    </row>
    <row r="9" spans="1:12" ht="24" x14ac:dyDescent="0.25">
      <c r="A9" s="40" t="s">
        <v>63</v>
      </c>
      <c r="B9" s="35">
        <v>8</v>
      </c>
      <c r="C9" s="35">
        <v>7</v>
      </c>
      <c r="D9" s="35">
        <v>1</v>
      </c>
      <c r="E9" s="35">
        <v>24379408.333000001</v>
      </c>
      <c r="F9" s="41">
        <f t="shared" si="0"/>
        <v>8.6558423639643667E-2</v>
      </c>
      <c r="G9" s="42">
        <v>1607656.5220000001</v>
      </c>
      <c r="J9" s="40" t="s">
        <v>87</v>
      </c>
      <c r="K9" s="35">
        <v>1175951.473</v>
      </c>
      <c r="L9" s="36">
        <f t="shared" si="1"/>
        <v>0.10920394691300155</v>
      </c>
    </row>
    <row r="10" spans="1:12" ht="24" x14ac:dyDescent="0.25">
      <c r="A10" s="40" t="s">
        <v>64</v>
      </c>
      <c r="B10" s="35">
        <v>61</v>
      </c>
      <c r="C10" s="35">
        <v>42</v>
      </c>
      <c r="D10" s="35">
        <v>19</v>
      </c>
      <c r="E10" s="35">
        <v>17157275.530999999</v>
      </c>
      <c r="F10" s="41">
        <f t="shared" si="0"/>
        <v>6.0916438316681691E-2</v>
      </c>
      <c r="G10" s="42">
        <v>-1616770.825</v>
      </c>
      <c r="J10" s="40" t="s">
        <v>65</v>
      </c>
      <c r="K10" s="35">
        <v>1041019.972</v>
      </c>
      <c r="L10" s="36">
        <f t="shared" si="1"/>
        <v>9.6673623332127367E-2</v>
      </c>
    </row>
    <row r="11" spans="1:12" x14ac:dyDescent="0.25">
      <c r="A11" s="37" t="s">
        <v>39</v>
      </c>
      <c r="B11" s="38">
        <v>529</v>
      </c>
      <c r="C11" s="38">
        <v>407</v>
      </c>
      <c r="D11" s="38">
        <v>122</v>
      </c>
      <c r="E11" s="38">
        <v>281652637.69700003</v>
      </c>
      <c r="F11" s="39">
        <f t="shared" si="0"/>
        <v>1</v>
      </c>
      <c r="G11" s="43">
        <v>-10482557.495999999</v>
      </c>
      <c r="J11" s="37" t="s">
        <v>39</v>
      </c>
      <c r="K11" s="38">
        <v>10768397.171</v>
      </c>
      <c r="L11" s="39">
        <f t="shared" si="1"/>
        <v>1</v>
      </c>
    </row>
    <row r="12" spans="1:12" x14ac:dyDescent="0.25">
      <c r="A12" s="8" t="s">
        <v>84</v>
      </c>
    </row>
    <row r="13" spans="1:12" x14ac:dyDescent="0.25">
      <c r="A13" s="8"/>
    </row>
    <row r="14" spans="1:12" x14ac:dyDescent="0.25">
      <c r="A14" s="11" t="s">
        <v>67</v>
      </c>
      <c r="J14" s="11" t="s">
        <v>66</v>
      </c>
    </row>
  </sheetData>
  <sortState ref="A35:Q52">
    <sortCondition descending="1" ref="M35:M52"/>
  </sortState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I18"/>
  <sheetViews>
    <sheetView topLeftCell="A5" workbookViewId="0">
      <selection activeCell="A18" sqref="A18"/>
    </sheetView>
  </sheetViews>
  <sheetFormatPr defaultRowHeight="15" x14ac:dyDescent="0.25"/>
  <cols>
    <col min="1" max="1" width="40.85546875" customWidth="1"/>
    <col min="2" max="3" width="9.28515625" bestFit="1" customWidth="1"/>
    <col min="4" max="4" width="9.85546875" bestFit="1" customWidth="1"/>
    <col min="5" max="5" width="9.28515625" bestFit="1" customWidth="1"/>
    <col min="6" max="6" width="10.85546875" bestFit="1" customWidth="1"/>
    <col min="7" max="7" width="9.28515625" bestFit="1" customWidth="1"/>
    <col min="8" max="8" width="13.42578125" bestFit="1" customWidth="1"/>
    <col min="9" max="9" width="9.7109375" bestFit="1" customWidth="1"/>
    <col min="11" max="12" width="11.140625" bestFit="1" customWidth="1"/>
    <col min="13" max="13" width="12" bestFit="1" customWidth="1"/>
  </cols>
  <sheetData>
    <row r="2" spans="1:9" x14ac:dyDescent="0.25">
      <c r="F2" s="6" t="s">
        <v>55</v>
      </c>
    </row>
    <row r="3" spans="1:9" x14ac:dyDescent="0.25">
      <c r="F3" s="6"/>
    </row>
    <row r="4" spans="1:9" x14ac:dyDescent="0.25">
      <c r="A4" s="4" t="s">
        <v>91</v>
      </c>
      <c r="B4" s="4"/>
    </row>
    <row r="5" spans="1:9" x14ac:dyDescent="0.25">
      <c r="F5" s="5" t="s">
        <v>54</v>
      </c>
    </row>
    <row r="6" spans="1:9" x14ac:dyDescent="0.25">
      <c r="A6" s="65" t="s">
        <v>1</v>
      </c>
      <c r="B6" s="65" t="s">
        <v>45</v>
      </c>
      <c r="C6" s="65"/>
      <c r="D6" s="65" t="s">
        <v>46</v>
      </c>
      <c r="E6" s="65"/>
      <c r="F6" s="65" t="s">
        <v>47</v>
      </c>
      <c r="G6" s="65"/>
      <c r="H6" s="65" t="s">
        <v>48</v>
      </c>
      <c r="I6" s="65"/>
    </row>
    <row r="7" spans="1:9" x14ac:dyDescent="0.25">
      <c r="A7" s="66"/>
      <c r="B7" s="16" t="s">
        <v>72</v>
      </c>
      <c r="C7" s="16" t="s">
        <v>49</v>
      </c>
      <c r="D7" s="16" t="s">
        <v>72</v>
      </c>
      <c r="E7" s="16" t="s">
        <v>49</v>
      </c>
      <c r="F7" s="16" t="s">
        <v>72</v>
      </c>
      <c r="G7" s="16" t="s">
        <v>49</v>
      </c>
      <c r="H7" s="16" t="s">
        <v>72</v>
      </c>
      <c r="I7" s="16" t="s">
        <v>49</v>
      </c>
    </row>
    <row r="8" spans="1:9" x14ac:dyDescent="0.25">
      <c r="A8" s="24" t="s">
        <v>3</v>
      </c>
      <c r="B8" s="45">
        <v>101</v>
      </c>
      <c r="C8" s="26">
        <f>B8/H8*100</f>
        <v>19.092627599243855</v>
      </c>
      <c r="D8" s="45">
        <v>259</v>
      </c>
      <c r="E8" s="26">
        <f>D8/H8*100</f>
        <v>48.960302457466923</v>
      </c>
      <c r="F8" s="25">
        <v>169</v>
      </c>
      <c r="G8" s="26">
        <f>F8/H8*100</f>
        <v>31.947069943289225</v>
      </c>
      <c r="H8" s="25">
        <v>529</v>
      </c>
      <c r="I8" s="26">
        <f>H8/H8*100</f>
        <v>100</v>
      </c>
    </row>
    <row r="9" spans="1:9" x14ac:dyDescent="0.25">
      <c r="A9" s="24" t="s">
        <v>5</v>
      </c>
      <c r="B9" s="48">
        <v>71</v>
      </c>
      <c r="C9" s="26">
        <f t="shared" ref="C9:C17" si="0">B9/H9*100</f>
        <v>17.444717444717444</v>
      </c>
      <c r="D9" s="48">
        <v>215</v>
      </c>
      <c r="E9" s="26">
        <f t="shared" ref="E9:E17" si="1">D9/H9*100</f>
        <v>52.825552825552826</v>
      </c>
      <c r="F9" s="25">
        <v>121</v>
      </c>
      <c r="G9" s="26">
        <f t="shared" ref="G9:G17" si="2">F9/H9*100</f>
        <v>29.72972972972973</v>
      </c>
      <c r="H9" s="25">
        <v>407</v>
      </c>
      <c r="I9" s="26">
        <f t="shared" ref="I9:I17" si="3">H9/H9*100</f>
        <v>100</v>
      </c>
    </row>
    <row r="10" spans="1:9" x14ac:dyDescent="0.25">
      <c r="A10" s="24" t="s">
        <v>6</v>
      </c>
      <c r="B10" s="48">
        <v>30</v>
      </c>
      <c r="C10" s="26">
        <f t="shared" si="0"/>
        <v>24.590163934426229</v>
      </c>
      <c r="D10" s="48">
        <v>44</v>
      </c>
      <c r="E10" s="26">
        <f t="shared" si="1"/>
        <v>36.065573770491802</v>
      </c>
      <c r="F10" s="25">
        <v>48</v>
      </c>
      <c r="G10" s="26">
        <f t="shared" si="2"/>
        <v>39.344262295081968</v>
      </c>
      <c r="H10" s="25">
        <v>122</v>
      </c>
      <c r="I10" s="26">
        <f t="shared" si="3"/>
        <v>100</v>
      </c>
    </row>
    <row r="11" spans="1:9" x14ac:dyDescent="0.25">
      <c r="A11" s="24" t="s">
        <v>7</v>
      </c>
      <c r="B11" s="48">
        <v>2412</v>
      </c>
      <c r="C11" s="26">
        <f t="shared" si="0"/>
        <v>0.78834865144007638</v>
      </c>
      <c r="D11" s="48">
        <v>33684</v>
      </c>
      <c r="E11" s="26">
        <f t="shared" si="1"/>
        <v>11.009426192001465</v>
      </c>
      <c r="F11" s="25">
        <v>269860</v>
      </c>
      <c r="G11" s="26">
        <f t="shared" si="2"/>
        <v>88.202225156558455</v>
      </c>
      <c r="H11" s="25">
        <v>305956</v>
      </c>
      <c r="I11" s="26">
        <f t="shared" si="3"/>
        <v>100</v>
      </c>
    </row>
    <row r="12" spans="1:9" x14ac:dyDescent="0.25">
      <c r="A12" s="24" t="s">
        <v>8</v>
      </c>
      <c r="B12" s="48">
        <v>2163993.0380000002</v>
      </c>
      <c r="C12" s="26">
        <f t="shared" si="0"/>
        <v>0.76831981965246454</v>
      </c>
      <c r="D12" s="48">
        <v>29853960.197999999</v>
      </c>
      <c r="E12" s="26">
        <f t="shared" si="1"/>
        <v>10.599567056111395</v>
      </c>
      <c r="F12" s="25">
        <v>249634684.461</v>
      </c>
      <c r="G12" s="26">
        <f t="shared" si="2"/>
        <v>88.632113124236128</v>
      </c>
      <c r="H12" s="25">
        <v>281652637.69700003</v>
      </c>
      <c r="I12" s="26">
        <f t="shared" si="3"/>
        <v>100</v>
      </c>
    </row>
    <row r="13" spans="1:9" x14ac:dyDescent="0.25">
      <c r="A13" s="24" t="s">
        <v>9</v>
      </c>
      <c r="B13" s="48">
        <v>2203755.281</v>
      </c>
      <c r="C13" s="26">
        <f t="shared" si="0"/>
        <v>0.76003325309123326</v>
      </c>
      <c r="D13" s="48">
        <v>28512302.535999998</v>
      </c>
      <c r="E13" s="26">
        <f t="shared" si="1"/>
        <v>9.8333504796976143</v>
      </c>
      <c r="F13" s="25">
        <v>259239055.59900001</v>
      </c>
      <c r="G13" s="26">
        <f t="shared" si="2"/>
        <v>89.406616267211149</v>
      </c>
      <c r="H13" s="25">
        <v>289955113.41600001</v>
      </c>
      <c r="I13" s="26">
        <f t="shared" si="3"/>
        <v>100</v>
      </c>
    </row>
    <row r="14" spans="1:9" x14ac:dyDescent="0.25">
      <c r="A14" s="24" t="s">
        <v>13</v>
      </c>
      <c r="B14" s="48">
        <v>172592.04300000001</v>
      </c>
      <c r="C14" s="26">
        <f t="shared" si="0"/>
        <v>1.6027644621504276</v>
      </c>
      <c r="D14" s="48">
        <v>1505884.027</v>
      </c>
      <c r="E14" s="26">
        <f t="shared" si="1"/>
        <v>13.984291283901049</v>
      </c>
      <c r="F14" s="25">
        <v>9089921.1009999998</v>
      </c>
      <c r="G14" s="26">
        <f t="shared" si="2"/>
        <v>84.412944253948524</v>
      </c>
      <c r="H14" s="25">
        <v>10768397.171</v>
      </c>
      <c r="I14" s="26">
        <f t="shared" si="3"/>
        <v>100</v>
      </c>
    </row>
    <row r="15" spans="1:9" x14ac:dyDescent="0.25">
      <c r="A15" s="24" t="s">
        <v>14</v>
      </c>
      <c r="B15" s="48">
        <v>236674.15100000001</v>
      </c>
      <c r="C15" s="26">
        <f t="shared" si="0"/>
        <v>1.1137106765726839</v>
      </c>
      <c r="D15" s="48">
        <v>438698.67</v>
      </c>
      <c r="E15" s="26">
        <f t="shared" si="1"/>
        <v>2.0643715864739129</v>
      </c>
      <c r="F15" s="25">
        <v>20575581.846000001</v>
      </c>
      <c r="G15" s="26">
        <f t="shared" si="2"/>
        <v>96.821917736953409</v>
      </c>
      <c r="H15" s="25">
        <v>21250954.666999999</v>
      </c>
      <c r="I15" s="26">
        <f t="shared" si="3"/>
        <v>100</v>
      </c>
    </row>
    <row r="16" spans="1:9" x14ac:dyDescent="0.25">
      <c r="A16" s="24" t="s">
        <v>44</v>
      </c>
      <c r="B16" s="48">
        <v>-64082.108</v>
      </c>
      <c r="C16" s="26">
        <f t="shared" si="0"/>
        <v>0.61132131185021266</v>
      </c>
      <c r="D16" s="48">
        <v>1067185.3570000001</v>
      </c>
      <c r="E16" s="26">
        <f t="shared" si="1"/>
        <v>-10.180581956332922</v>
      </c>
      <c r="F16" s="25">
        <v>-11485660.744999999</v>
      </c>
      <c r="G16" s="26">
        <f t="shared" si="2"/>
        <v>109.56926064448271</v>
      </c>
      <c r="H16" s="25">
        <v>-10482557.495999999</v>
      </c>
      <c r="I16" s="26">
        <f t="shared" si="3"/>
        <v>100</v>
      </c>
    </row>
    <row r="17" spans="1:9" x14ac:dyDescent="0.25">
      <c r="A17" s="24" t="s">
        <v>16</v>
      </c>
      <c r="B17" s="48">
        <v>8211.2351437258149</v>
      </c>
      <c r="C17" s="26">
        <f t="shared" si="0"/>
        <v>123.96098869011082</v>
      </c>
      <c r="D17" s="48">
        <v>6848.5219639393581</v>
      </c>
      <c r="E17" s="26">
        <f t="shared" si="1"/>
        <v>103.38877633586499</v>
      </c>
      <c r="F17" s="25">
        <v>6581.8426427900886</v>
      </c>
      <c r="G17" s="26">
        <f t="shared" si="2"/>
        <v>99.362849452242557</v>
      </c>
      <c r="H17" s="17">
        <v>6624.0477996291411</v>
      </c>
      <c r="I17" s="26">
        <f t="shared" si="3"/>
        <v>100</v>
      </c>
    </row>
    <row r="18" spans="1:9" x14ac:dyDescent="0.25">
      <c r="A18" s="8" t="s">
        <v>84</v>
      </c>
    </row>
  </sheetData>
  <mergeCells count="5">
    <mergeCell ref="A6:A7"/>
    <mergeCell ref="B6:C6"/>
    <mergeCell ref="D6:E6"/>
    <mergeCell ref="F6:G6"/>
    <mergeCell ref="H6:I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I18"/>
  <sheetViews>
    <sheetView workbookViewId="0">
      <selection activeCell="D25" sqref="D25"/>
    </sheetView>
  </sheetViews>
  <sheetFormatPr defaultRowHeight="15" x14ac:dyDescent="0.25"/>
  <cols>
    <col min="1" max="1" width="39.7109375" customWidth="1"/>
    <col min="2" max="2" width="10.7109375" customWidth="1"/>
    <col min="3" max="3" width="10.85546875" customWidth="1"/>
    <col min="4" max="4" width="10.85546875" bestFit="1" customWidth="1"/>
    <col min="5" max="5" width="10.42578125" customWidth="1"/>
    <col min="6" max="6" width="10.85546875" customWidth="1"/>
    <col min="7" max="7" width="9.28515625" bestFit="1" customWidth="1"/>
    <col min="8" max="8" width="10.85546875" bestFit="1" customWidth="1"/>
    <col min="9" max="9" width="9.28515625" bestFit="1" customWidth="1"/>
    <col min="11" max="11" width="11.5703125" customWidth="1"/>
    <col min="12" max="12" width="13.85546875" customWidth="1"/>
  </cols>
  <sheetData>
    <row r="2" spans="1:9" x14ac:dyDescent="0.25">
      <c r="G2" s="6" t="s">
        <v>55</v>
      </c>
    </row>
    <row r="4" spans="1:9" x14ac:dyDescent="0.25">
      <c r="A4" s="4" t="s">
        <v>92</v>
      </c>
      <c r="B4" s="4"/>
    </row>
    <row r="5" spans="1:9" x14ac:dyDescent="0.25">
      <c r="F5" s="5" t="s">
        <v>54</v>
      </c>
      <c r="H5" s="5"/>
    </row>
    <row r="6" spans="1:9" x14ac:dyDescent="0.25">
      <c r="A6" s="65" t="s">
        <v>1</v>
      </c>
      <c r="B6" s="65" t="s">
        <v>50</v>
      </c>
      <c r="C6" s="65"/>
      <c r="D6" s="65" t="s">
        <v>51</v>
      </c>
      <c r="E6" s="65"/>
      <c r="F6" s="65" t="s">
        <v>52</v>
      </c>
      <c r="G6" s="65"/>
      <c r="H6" s="65" t="s">
        <v>48</v>
      </c>
      <c r="I6" s="65"/>
    </row>
    <row r="7" spans="1:9" x14ac:dyDescent="0.25">
      <c r="A7" s="66"/>
      <c r="B7" s="16" t="s">
        <v>70</v>
      </c>
      <c r="C7" s="16" t="s">
        <v>53</v>
      </c>
      <c r="D7" s="16" t="s">
        <v>70</v>
      </c>
      <c r="E7" s="16" t="s">
        <v>53</v>
      </c>
      <c r="F7" s="16" t="s">
        <v>70</v>
      </c>
      <c r="G7" s="16" t="s">
        <v>53</v>
      </c>
      <c r="H7" s="16" t="s">
        <v>70</v>
      </c>
      <c r="I7" s="16" t="s">
        <v>53</v>
      </c>
    </row>
    <row r="8" spans="1:9" x14ac:dyDescent="0.25">
      <c r="A8" s="24" t="s">
        <v>3</v>
      </c>
      <c r="B8" s="25">
        <v>32</v>
      </c>
      <c r="C8" s="26">
        <f>B8/H8*100</f>
        <v>6.0491493383742911</v>
      </c>
      <c r="D8" s="25">
        <v>454</v>
      </c>
      <c r="E8" s="26">
        <f>D8/H8*100</f>
        <v>85.822306238185249</v>
      </c>
      <c r="F8" s="25">
        <v>43</v>
      </c>
      <c r="G8" s="26">
        <f>F8/H8*100</f>
        <v>8.128544423440454</v>
      </c>
      <c r="H8" s="25">
        <v>529</v>
      </c>
      <c r="I8" s="26">
        <v>100</v>
      </c>
    </row>
    <row r="9" spans="1:9" x14ac:dyDescent="0.25">
      <c r="A9" s="24" t="s">
        <v>5</v>
      </c>
      <c r="B9" s="25">
        <v>20</v>
      </c>
      <c r="C9" s="26">
        <f t="shared" ref="C9:C16" si="0">B9/H9*100</f>
        <v>4.9140049140049138</v>
      </c>
      <c r="D9" s="25">
        <v>358</v>
      </c>
      <c r="E9" s="26">
        <f t="shared" ref="E9:E16" si="1">D9/H9*100</f>
        <v>87.960687960687949</v>
      </c>
      <c r="F9" s="25">
        <v>29</v>
      </c>
      <c r="G9" s="26">
        <f t="shared" ref="G9:G16" si="2">F9/H9*100</f>
        <v>7.1253071253071258</v>
      </c>
      <c r="H9" s="25">
        <v>407</v>
      </c>
      <c r="I9" s="26">
        <v>100</v>
      </c>
    </row>
    <row r="10" spans="1:9" x14ac:dyDescent="0.25">
      <c r="A10" s="24" t="s">
        <v>6</v>
      </c>
      <c r="B10" s="25">
        <v>12</v>
      </c>
      <c r="C10" s="26">
        <f t="shared" si="0"/>
        <v>9.8360655737704921</v>
      </c>
      <c r="D10" s="25">
        <v>96</v>
      </c>
      <c r="E10" s="26">
        <f t="shared" si="1"/>
        <v>78.688524590163937</v>
      </c>
      <c r="F10" s="25">
        <v>14</v>
      </c>
      <c r="G10" s="26">
        <f t="shared" si="2"/>
        <v>11.475409836065573</v>
      </c>
      <c r="H10" s="25">
        <v>122</v>
      </c>
      <c r="I10" s="26">
        <v>100</v>
      </c>
    </row>
    <row r="11" spans="1:9" x14ac:dyDescent="0.25">
      <c r="A11" s="24" t="s">
        <v>7</v>
      </c>
      <c r="B11" s="25">
        <v>55465</v>
      </c>
      <c r="C11" s="26">
        <f t="shared" si="0"/>
        <v>18.128423694910378</v>
      </c>
      <c r="D11" s="25">
        <v>191133</v>
      </c>
      <c r="E11" s="26">
        <f t="shared" si="1"/>
        <v>62.470747427734707</v>
      </c>
      <c r="F11" s="25">
        <v>59358</v>
      </c>
      <c r="G11" s="26">
        <f t="shared" si="2"/>
        <v>19.400828877354915</v>
      </c>
      <c r="H11" s="25">
        <v>305956</v>
      </c>
      <c r="I11" s="26">
        <v>100</v>
      </c>
    </row>
    <row r="12" spans="1:9" x14ac:dyDescent="0.25">
      <c r="A12" s="24" t="s">
        <v>8</v>
      </c>
      <c r="B12" s="25">
        <v>30129681.686999999</v>
      </c>
      <c r="C12" s="26">
        <f t="shared" si="0"/>
        <v>10.697461217960722</v>
      </c>
      <c r="D12" s="25">
        <v>188543440.875</v>
      </c>
      <c r="E12" s="26">
        <f t="shared" si="1"/>
        <v>66.941833890380153</v>
      </c>
      <c r="F12" s="25">
        <v>62979515.134999998</v>
      </c>
      <c r="G12" s="26">
        <f t="shared" si="2"/>
        <v>22.360704891659111</v>
      </c>
      <c r="H12" s="25">
        <v>281652637.69700003</v>
      </c>
      <c r="I12" s="26">
        <v>100</v>
      </c>
    </row>
    <row r="13" spans="1:9" x14ac:dyDescent="0.25">
      <c r="A13" s="24" t="s">
        <v>9</v>
      </c>
      <c r="B13" s="25">
        <v>28227087.318999998</v>
      </c>
      <c r="C13" s="26">
        <f t="shared" si="0"/>
        <v>9.7349851797586542</v>
      </c>
      <c r="D13" s="25">
        <v>191329985.23100001</v>
      </c>
      <c r="E13" s="26">
        <f t="shared" si="1"/>
        <v>65.98607038755614</v>
      </c>
      <c r="F13" s="25">
        <v>70398040.865999997</v>
      </c>
      <c r="G13" s="26">
        <f t="shared" si="2"/>
        <v>24.278944432685201</v>
      </c>
      <c r="H13" s="25">
        <v>289955113.41600001</v>
      </c>
      <c r="I13" s="26">
        <v>100</v>
      </c>
    </row>
    <row r="14" spans="1:9" x14ac:dyDescent="0.25">
      <c r="A14" s="24" t="s">
        <v>13</v>
      </c>
      <c r="B14" s="25">
        <v>1725973.1969999999</v>
      </c>
      <c r="C14" s="26">
        <f t="shared" si="0"/>
        <v>16.02813463872004</v>
      </c>
      <c r="D14" s="25">
        <v>5768321.182</v>
      </c>
      <c r="E14" s="26">
        <f t="shared" si="1"/>
        <v>53.56712879735219</v>
      </c>
      <c r="F14" s="25">
        <v>3274102.7919999999</v>
      </c>
      <c r="G14" s="26">
        <f t="shared" si="2"/>
        <v>30.404736563927763</v>
      </c>
      <c r="H14" s="25">
        <v>10768397.171</v>
      </c>
      <c r="I14" s="26">
        <v>100</v>
      </c>
    </row>
    <row r="15" spans="1:9" x14ac:dyDescent="0.25">
      <c r="A15" s="24" t="s">
        <v>14</v>
      </c>
      <c r="B15" s="25">
        <v>223117.25</v>
      </c>
      <c r="C15" s="26">
        <f t="shared" si="0"/>
        <v>1.0499163613880951</v>
      </c>
      <c r="D15" s="25">
        <v>9489865.8920000009</v>
      </c>
      <c r="E15" s="26">
        <f t="shared" si="1"/>
        <v>44.656186231183966</v>
      </c>
      <c r="F15" s="25">
        <v>11537971.525</v>
      </c>
      <c r="G15" s="26">
        <f t="shared" si="2"/>
        <v>54.293897407427949</v>
      </c>
      <c r="H15" s="25">
        <v>21250954.666999999</v>
      </c>
      <c r="I15" s="26">
        <v>100</v>
      </c>
    </row>
    <row r="16" spans="1:9" x14ac:dyDescent="0.25">
      <c r="A16" s="24" t="s">
        <v>44</v>
      </c>
      <c r="B16" s="25">
        <v>1502855.9469999999</v>
      </c>
      <c r="C16" s="26">
        <f t="shared" si="0"/>
        <v>-14.336729825459763</v>
      </c>
      <c r="D16" s="25">
        <v>-3721544.71</v>
      </c>
      <c r="E16" s="26">
        <f t="shared" si="1"/>
        <v>35.502258980407127</v>
      </c>
      <c r="F16" s="25">
        <v>-8263868.733</v>
      </c>
      <c r="G16" s="26">
        <f t="shared" si="2"/>
        <v>78.834470845052635</v>
      </c>
      <c r="H16" s="25">
        <v>-10482557.495999999</v>
      </c>
      <c r="I16" s="26">
        <v>100</v>
      </c>
    </row>
    <row r="17" spans="1:9" x14ac:dyDescent="0.25">
      <c r="A17" s="24" t="s">
        <v>16</v>
      </c>
      <c r="B17" s="25">
        <v>6988.0524895579792</v>
      </c>
      <c r="C17" s="26" t="s">
        <v>4</v>
      </c>
      <c r="D17" s="25">
        <v>6242.4347709884387</v>
      </c>
      <c r="E17" s="26" t="s">
        <v>4</v>
      </c>
      <c r="F17" s="25">
        <v>7512.7118866314004</v>
      </c>
      <c r="G17" s="26" t="s">
        <v>4</v>
      </c>
      <c r="H17" s="25">
        <v>6624.0477996291411</v>
      </c>
      <c r="I17" s="26" t="s">
        <v>4</v>
      </c>
    </row>
    <row r="18" spans="1:9" s="9" customFormat="1" ht="11.25" x14ac:dyDescent="0.2">
      <c r="A18" s="8" t="s">
        <v>84</v>
      </c>
    </row>
  </sheetData>
  <mergeCells count="5">
    <mergeCell ref="A6:A7"/>
    <mergeCell ref="B6:C6"/>
    <mergeCell ref="D6:E6"/>
    <mergeCell ref="F6:G6"/>
    <mergeCell ref="H6:I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Tablica 1</vt:lpstr>
      <vt:lpstr>Tablica 2</vt:lpstr>
      <vt:lpstr>Tablica 3 i graf 1</vt:lpstr>
      <vt:lpstr>Graf 2 i 3</vt:lpstr>
      <vt:lpstr>Tablica 4</vt:lpstr>
      <vt:lpstr>Tablica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Sandra Fabrični</cp:lastModifiedBy>
  <dcterms:created xsi:type="dcterms:W3CDTF">2016-12-06T09:12:20Z</dcterms:created>
  <dcterms:modified xsi:type="dcterms:W3CDTF">2019-02-07T14:00:17Z</dcterms:modified>
</cp:coreProperties>
</file>