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1840" windowHeight="9735"/>
  </bookViews>
  <sheets>
    <sheet name="Fin.podaci 20.42" sheetId="1" r:id="rId1"/>
    <sheet name="Rang lista prihod" sheetId="4" r:id="rId2"/>
    <sheet name="Rang lista dobit" sheetId="5" r:id="rId3"/>
    <sheet name="Grafikon 2" sheetId="6" r:id="rId4"/>
  </sheets>
  <calcPr calcId="145621"/>
</workbook>
</file>

<file path=xl/calcChain.xml><?xml version="1.0" encoding="utf-8"?>
<calcChain xmlns="http://schemas.openxmlformats.org/spreadsheetml/2006/main">
  <c r="F7" i="5" l="1"/>
  <c r="F8" i="5"/>
  <c r="F9" i="5"/>
  <c r="F10" i="5"/>
  <c r="F11" i="5"/>
  <c r="F12" i="5"/>
  <c r="F13" i="5"/>
  <c r="F14" i="5"/>
  <c r="F15" i="5"/>
  <c r="F6" i="5"/>
  <c r="G17" i="5"/>
  <c r="G16" i="5"/>
  <c r="F7" i="4"/>
  <c r="F8" i="4"/>
  <c r="F9" i="4"/>
  <c r="F10" i="4"/>
  <c r="F11" i="4"/>
  <c r="F12" i="4"/>
  <c r="F13" i="4"/>
  <c r="F14" i="4"/>
  <c r="F15" i="4"/>
  <c r="F6" i="4"/>
  <c r="G17" i="4"/>
  <c r="F18" i="4"/>
  <c r="H16" i="4"/>
  <c r="G16" i="4"/>
  <c r="E17" i="4"/>
  <c r="F17" i="4" s="1"/>
  <c r="E16" i="4"/>
  <c r="F16" i="4" s="1"/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9" i="1"/>
  <c r="H17" i="5" l="1"/>
  <c r="E17" i="5"/>
  <c r="F17" i="5" s="1"/>
  <c r="H16" i="5"/>
  <c r="E16" i="5"/>
  <c r="F16" i="5" s="1"/>
  <c r="H17" i="4"/>
</calcChain>
</file>

<file path=xl/sharedStrings.xml><?xml version="1.0" encoding="utf-8"?>
<sst xmlns="http://schemas.openxmlformats.org/spreadsheetml/2006/main" count="136" uniqueCount="93">
  <si>
    <t>Opis</t>
  </si>
  <si>
    <t>GODINA</t>
  </si>
  <si>
    <t>(tekuće razdoblje iz godišnjeg financijskog izvještaja)</t>
  </si>
  <si>
    <t>2014.</t>
  </si>
  <si>
    <t>2010.</t>
  </si>
  <si>
    <t>2011.</t>
  </si>
  <si>
    <t>2012.</t>
  </si>
  <si>
    <t>2013.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</si>
  <si>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</si>
  <si>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</si>
  <si>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</si>
  <si>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</si>
  <si>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</si>
  <si>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</si>
  <si>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</si>
  <si>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</si>
  <si>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</si>
  <si>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</si>
  <si>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</si>
  <si>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Dobit ili gubitak razdoblja </t>
  </si>
  <si>
    <t xml:space="preserve">Izvoz </t>
  </si>
  <si>
    <t xml:space="preserve">Uvoz </t>
  </si>
  <si>
    <t xml:space="preserve">Trgovinski saldo (izvoz minus uvoz) </t>
  </si>
  <si>
    <t xml:space="preserve">Investicije u novu dugotrajnu imovinu </t>
  </si>
  <si>
    <t xml:space="preserve">Prosječne mjesečne neto plaće po zaposlenom </t>
  </si>
  <si>
    <t>Skupina 20.4</t>
  </si>
  <si>
    <t>Rbr.</t>
  </si>
  <si>
    <t>OIB</t>
  </si>
  <si>
    <t>Naziv</t>
  </si>
  <si>
    <t>Mjesto</t>
  </si>
  <si>
    <t>Broj zaposlenih</t>
  </si>
  <si>
    <t>1.</t>
  </si>
  <si>
    <t>2.</t>
  </si>
  <si>
    <t>3.</t>
  </si>
  <si>
    <t>4.</t>
  </si>
  <si>
    <t>5.</t>
  </si>
  <si>
    <t>PRIRODA LIJEČI D.O.O.</t>
  </si>
  <si>
    <t>OLIVAL D.O.O.</t>
  </si>
  <si>
    <t>Ukupan prihod</t>
  </si>
  <si>
    <t>Dobit/gubitak</t>
  </si>
  <si>
    <t>6.</t>
  </si>
  <si>
    <t>7.</t>
  </si>
  <si>
    <t>8.</t>
  </si>
  <si>
    <t>9.</t>
  </si>
  <si>
    <t>10.</t>
  </si>
  <si>
    <t>Top 10 poduzetnika u djelatnosti 20.42</t>
  </si>
  <si>
    <r>
      <t>(iznosi u tisućama kuna,</t>
    </r>
    <r>
      <rPr>
        <sz val="11"/>
        <color rgb="FF17365D"/>
        <rFont val="Calibri"/>
        <family val="2"/>
        <charset val="238"/>
        <scheme val="minor"/>
      </rPr>
      <t xml:space="preserve"> </t>
    </r>
    <r>
      <rPr>
        <sz val="8"/>
        <color rgb="FF17365D"/>
        <rFont val="Arial"/>
        <family val="2"/>
        <charset val="238"/>
      </rPr>
      <t>prosječne plaće u kunama)</t>
    </r>
  </si>
  <si>
    <t>Grafikon 1.</t>
  </si>
  <si>
    <t>Udio u 20.42</t>
  </si>
  <si>
    <t>2015.</t>
  </si>
  <si>
    <t>-</t>
  </si>
  <si>
    <t>LUSH MANUFAKTURA D.O.O.</t>
  </si>
  <si>
    <t>MAGDIS D.O.O.</t>
  </si>
  <si>
    <t>BIOKOZMETIKA D.O.O.</t>
  </si>
  <si>
    <t>BIOVITALIS D.O.O.</t>
  </si>
  <si>
    <t>STRMEC</t>
  </si>
  <si>
    <t>SVETA NEDELJA</t>
  </si>
  <si>
    <t>ZAGREB</t>
  </si>
  <si>
    <t>TURČIN</t>
  </si>
  <si>
    <t>Ukupno svi poduzetnici u djelatnosti 20.42</t>
  </si>
  <si>
    <t>Top 5 poduzetnika u djelatnosti 20.42</t>
  </si>
  <si>
    <t>Tablica 3. Top 10 poduzetnika po dobiti razdoblja u 2015. g., u razredu djelatnosti NKD 20.42 (iznosi u tisućama kn)</t>
  </si>
  <si>
    <t>PRESTIGE D.O.O.</t>
  </si>
  <si>
    <t>FARMAVITA D.O.O.</t>
  </si>
  <si>
    <t>PULA</t>
  </si>
  <si>
    <t>SAMOBOR</t>
  </si>
  <si>
    <t>Dobit razdoblja</t>
  </si>
  <si>
    <t>Izvor: Fina, Registar godišnjih financijskih izvještaja, obrada GFI-a za razdoblje 2010.-2015. godina</t>
  </si>
  <si>
    <t>Izvor: Fina, Registar godišnjih financijskih izvještaja, obrada GFI-a za 2015. godinu</t>
  </si>
  <si>
    <t>2016.</t>
  </si>
  <si>
    <t>Tablica 1. Osnovni financijski podaci poslovanja poduzetnika u razredu djelatnosti NKD 20.42 u razdoblju od 2010. do 2016. godine</t>
  </si>
  <si>
    <t>Udio 20.42 u 20.4 -2016. g.</t>
  </si>
  <si>
    <r>
      <t>Tablica 3. Top 10 poduzetnika po ukupnom prihodu u 2016. g., u razredu djelatnosti NKD 20.42</t>
    </r>
    <r>
      <rPr>
        <sz val="9.5"/>
        <color rgb="FF17365D"/>
        <rFont val="Arial"/>
        <family val="2"/>
        <charset val="238"/>
      </rPr>
      <t xml:space="preserve"> (iznosi u tisućama kn)</t>
    </r>
  </si>
  <si>
    <t>NEVA D.O.O.</t>
  </si>
  <si>
    <t>W GROUP D.O.O.</t>
  </si>
  <si>
    <t>BIOAROMATICA D.O.O.</t>
  </si>
  <si>
    <t>LUXURY COSMETICS D.O.O.</t>
  </si>
  <si>
    <t>BESTOVJE</t>
  </si>
  <si>
    <t>VARAŽDIN</t>
  </si>
  <si>
    <t>RIJEKA</t>
  </si>
  <si>
    <t>Neto dobit/neto gubitak poduzetnika u razredu djelatnosti 20.42 u razdoblju od 2010. - 2016. g.</t>
  </si>
  <si>
    <t>Grafikon 2. Usporedni prikaz dobiti razdoblja prvih 5 poduzetnika  u djelatnosti 20.42 u 2016. g.</t>
  </si>
  <si>
    <t>Izvor: Fina, Registar godišnjih financijskih izvještaja, obrada GFI-a za 2016. godinu</t>
  </si>
  <si>
    <t>SIONA OBRT</t>
  </si>
  <si>
    <t>57.344 </t>
  </si>
  <si>
    <t>1.563 </t>
  </si>
  <si>
    <t>Registar godišnjih financijskih izvještaja</t>
  </si>
  <si>
    <t>Ukupni prihodi Neva d.o.o.</t>
  </si>
  <si>
    <t>Ukupni prihodi LUSH manufaktura d.o.o.</t>
  </si>
  <si>
    <t>Neto dobit / neto gubitak Neva d.o.o.</t>
  </si>
  <si>
    <t>Neto dobit ili neto gubitak LUSH manufaktura d.o.o.</t>
  </si>
  <si>
    <r>
      <t>Grafikon 2</t>
    </r>
    <r>
      <rPr>
        <sz val="9"/>
        <color rgb="FF17365D"/>
        <rFont val="Arial"/>
        <family val="2"/>
        <charset val="238"/>
      </rPr>
      <t>. Ukupni prihodi i neto dobit / gubitak tvrtki NEVA d.o.o. i LUSH manufaktura d.o.o. od 2010. do 2016.</t>
    </r>
  </si>
  <si>
    <t>SIONA Obrt za proizvodnju kozmetičkih proizvoda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</si>
</sst>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2" x14ac:knownFonts="1"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8.5"/>
      <color rgb="FF17375E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rgb="FF00325A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.5"/>
      <color rgb="FF17365D"/>
      <name val="Arial"/>
      <family val="2"/>
      <charset val="238"/>
    </font>
    <font>
      <sz val="9.5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sz val="11"/>
      <color rgb="FF17365D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17365D"/>
      <name val="Arial"/>
      <family val="2"/>
      <charset val="238"/>
    </font>
    <font>
      <sz val="9"/>
      <color rgb="FF17375E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9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17365D"/>
      <name val="Arial"/>
      <family val="2"/>
      <charset val="238"/>
    </font>
    <font>
      <sz val="10"/>
      <name val="MS Sans Serif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rgb="FF244062"/>
      <name val="Arial"/>
      <family val="2"/>
      <charset val="238"/>
    </font>
    <font>
      <sz val="9"/>
      <color rgb="FF244061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9"/>
      <color rgb="FF17375E"/>
      <name val="Arial"/>
      <family val="2"/>
      <charset val="238"/>
    </font>
    <font>
      <b/>
      <sz val="9"/>
      <color rgb="FF00325A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325A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3" fillId="0" borderId="0"/>
    <xf numFmtId="0" fontId="22" fillId="0" borderId="0"/>
  </cellStyleXfs>
  <cellXfs count="77">
    <xf numFmtId="0" fontId="0" fillId="0" borderId="0" xfId="0"/>
    <xf numFmtId="0" fontId="2" fillId="4" borderId="1" xfId="0" applyFont="1" applyFill="1" applyBorder="1" applyAlignment="1">
      <alignment vertical="center" wrapText="1"/>
    </xf>
    <xf numFmtId="3" fontId="4" fillId="4" borderId="1" xfId="1" applyNumberFormat="1" applyFont="1" applyFill="1" applyBorder="1" applyAlignment="1">
      <alignment horizontal="right" vertical="center" wrapText="1"/>
    </xf>
    <xf numFmtId="0" fontId="0" fillId="0" borderId="0" xfId="0"/>
    <xf numFmtId="3" fontId="7" fillId="4" borderId="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 indent="8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2" fillId="0" borderId="0" xfId="0" applyFont="1"/>
    <xf numFmtId="0" fontId="8" fillId="0" borderId="0" xfId="0" applyFont="1"/>
    <xf numFmtId="3" fontId="0" fillId="0" borderId="0" xfId="0" applyNumberFormat="1"/>
    <xf numFmtId="0" fontId="14" fillId="4" borderId="1" xfId="0" applyFont="1" applyFill="1" applyBorder="1" applyAlignment="1">
      <alignment vertical="center" wrapText="1"/>
    </xf>
    <xf numFmtId="165" fontId="18" fillId="4" borderId="1" xfId="1" applyNumberFormat="1" applyFont="1" applyFill="1" applyBorder="1" applyAlignment="1">
      <alignment horizontal="right" vertical="center" wrapText="1"/>
    </xf>
    <xf numFmtId="3" fontId="18" fillId="4" borderId="1" xfId="1" applyNumberFormat="1" applyFont="1" applyFill="1" applyBorder="1" applyAlignment="1">
      <alignment horizontal="right" vertical="center" wrapText="1"/>
    </xf>
    <xf numFmtId="3" fontId="20" fillId="4" borderId="1" xfId="1" applyNumberFormat="1" applyFont="1" applyFill="1" applyBorder="1" applyAlignment="1">
      <alignment horizontal="right" vertical="center" wrapText="1"/>
    </xf>
    <xf numFmtId="49" fontId="6" fillId="4" borderId="1" xfId="0" applyNumberFormat="1" applyFont="1" applyFill="1" applyBorder="1" applyAlignment="1">
      <alignment horizontal="right" vertical="center"/>
    </xf>
    <xf numFmtId="49" fontId="6" fillId="4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right" vertical="center"/>
    </xf>
    <xf numFmtId="3" fontId="20" fillId="4" borderId="1" xfId="0" applyNumberFormat="1" applyFont="1" applyFill="1" applyBorder="1" applyAlignment="1">
      <alignment horizontal="right" vertical="center"/>
    </xf>
    <xf numFmtId="3" fontId="13" fillId="6" borderId="1" xfId="0" applyNumberFormat="1" applyFont="1" applyFill="1" applyBorder="1" applyAlignment="1">
      <alignment horizontal="right" vertical="center"/>
    </xf>
    <xf numFmtId="165" fontId="13" fillId="6" borderId="1" xfId="0" applyNumberFormat="1" applyFont="1" applyFill="1" applyBorder="1" applyAlignment="1">
      <alignment horizontal="right" vertical="center"/>
    </xf>
    <xf numFmtId="0" fontId="15" fillId="5" borderId="1" xfId="0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right" vertical="center"/>
    </xf>
    <xf numFmtId="165" fontId="5" fillId="6" borderId="1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3" fontId="19" fillId="4" borderId="1" xfId="1" applyNumberFormat="1" applyFont="1" applyFill="1" applyBorder="1" applyAlignment="1">
      <alignment horizontal="right" vertical="center" wrapText="1"/>
    </xf>
    <xf numFmtId="49" fontId="6" fillId="4" borderId="1" xfId="0" applyNumberFormat="1" applyFont="1" applyFill="1" applyBorder="1" applyAlignment="1">
      <alignment horizontal="left" vertical="center"/>
    </xf>
    <xf numFmtId="3" fontId="23" fillId="6" borderId="1" xfId="0" applyNumberFormat="1" applyFont="1" applyFill="1" applyBorder="1" applyAlignment="1">
      <alignment horizontal="right" vertical="center"/>
    </xf>
    <xf numFmtId="3" fontId="6" fillId="4" borderId="3" xfId="0" applyNumberFormat="1" applyFont="1" applyFill="1" applyBorder="1" applyAlignment="1">
      <alignment horizontal="right" vertical="center"/>
    </xf>
    <xf numFmtId="3" fontId="6" fillId="4" borderId="2" xfId="0" applyNumberFormat="1" applyFont="1" applyFill="1" applyBorder="1" applyAlignment="1">
      <alignment horizontal="right" vertical="center"/>
    </xf>
    <xf numFmtId="49" fontId="6" fillId="4" borderId="3" xfId="0" applyNumberFormat="1" applyFont="1" applyFill="1" applyBorder="1" applyAlignment="1">
      <alignment horizontal="left" vertical="center"/>
    </xf>
    <xf numFmtId="49" fontId="6" fillId="4" borderId="2" xfId="0" applyNumberFormat="1" applyFont="1" applyFill="1" applyBorder="1" applyAlignment="1">
      <alignment horizontal="left" vertical="center"/>
    </xf>
    <xf numFmtId="164" fontId="6" fillId="4" borderId="3" xfId="0" applyNumberFormat="1" applyFont="1" applyFill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right" vertical="center"/>
    </xf>
    <xf numFmtId="164" fontId="6" fillId="4" borderId="2" xfId="0" applyNumberFormat="1" applyFont="1" applyFill="1" applyBorder="1" applyAlignment="1">
      <alignment horizontal="right" vertical="center"/>
    </xf>
    <xf numFmtId="49" fontId="6" fillId="4" borderId="1" xfId="0" applyNumberFormat="1" applyFont="1" applyFill="1" applyBorder="1" applyAlignment="1">
      <alignment horizontal="lef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3" fontId="24" fillId="6" borderId="1" xfId="0" applyNumberFormat="1" applyFont="1" applyFill="1" applyBorder="1" applyAlignment="1">
      <alignment horizontal="right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  <xf numFmtId="0" fontId="28" fillId="0" borderId="0" xfId="0" applyFont="1"/>
    <xf numFmtId="0" fontId="24" fillId="0" borderId="0" xfId="0" applyFont="1"/>
    <xf numFmtId="0" fontId="5" fillId="0" borderId="0" xfId="0" applyFont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0" fillId="0" borderId="5" xfId="0" applyBorder="1" applyAlignment="1"/>
    <xf numFmtId="0" fontId="15" fillId="3" borderId="6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0" fillId="0" borderId="0" xfId="0" applyAlignment="1"/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/>
    <xf numFmtId="0" fontId="5" fillId="6" borderId="1" xfId="0" applyFont="1" applyFill="1" applyBorder="1" applyAlignment="1">
      <alignment vertical="center"/>
    </xf>
    <xf numFmtId="0" fontId="15" fillId="2" borderId="8" xfId="0" applyFont="1" applyFill="1" applyBorder="1" applyAlignment="1">
      <alignment horizontal="center" vertical="center"/>
    </xf>
    <xf numFmtId="0" fontId="25" fillId="7" borderId="8" xfId="0" applyFont="1" applyFill="1" applyBorder="1" applyAlignment="1">
      <alignment vertical="center"/>
    </xf>
    <xf numFmtId="3" fontId="26" fillId="8" borderId="8" xfId="0" applyNumberFormat="1" applyFont="1" applyFill="1" applyBorder="1" applyAlignment="1">
      <alignment horizontal="right" vertical="center"/>
    </xf>
    <xf numFmtId="0" fontId="27" fillId="0" borderId="8" xfId="0" applyFont="1" applyBorder="1" applyAlignment="1">
      <alignment horizontal="right" vertical="center"/>
    </xf>
    <xf numFmtId="0" fontId="25" fillId="7" borderId="8" xfId="0" applyFont="1" applyFill="1" applyBorder="1" applyAlignment="1">
      <alignment vertical="center" wrapText="1"/>
    </xf>
    <xf numFmtId="3" fontId="27" fillId="0" borderId="8" xfId="0" applyNumberFormat="1" applyFont="1" applyBorder="1" applyAlignment="1">
      <alignment horizontal="right" vertical="center"/>
    </xf>
    <xf numFmtId="3" fontId="20" fillId="8" borderId="8" xfId="0" applyNumberFormat="1" applyFont="1" applyFill="1" applyBorder="1" applyAlignment="1">
      <alignment horizontal="right" vertical="center"/>
    </xf>
    <xf numFmtId="0" fontId="20" fillId="8" borderId="8" xfId="0" applyFont="1" applyFill="1" applyBorder="1" applyAlignment="1">
      <alignment horizontal="right" vertical="center"/>
    </xf>
    <xf numFmtId="0" fontId="27" fillId="8" borderId="8" xfId="0" applyFont="1" applyFill="1" applyBorder="1" applyAlignment="1">
      <alignment horizontal="right" vertical="center"/>
    </xf>
    <xf numFmtId="3" fontId="27" fillId="8" borderId="8" xfId="0" applyNumberFormat="1" applyFont="1" applyFill="1" applyBorder="1" applyAlignment="1">
      <alignment horizontal="right" vertical="center"/>
    </xf>
    <xf numFmtId="0" fontId="29" fillId="4" borderId="1" xfId="0" applyFont="1" applyFill="1" applyBorder="1" applyAlignment="1">
      <alignment vertical="center" wrapText="1"/>
    </xf>
    <xf numFmtId="3" fontId="30" fillId="4" borderId="1" xfId="1" applyNumberFormat="1" applyFont="1" applyFill="1" applyBorder="1" applyAlignment="1">
      <alignment horizontal="right" vertical="center" wrapText="1"/>
    </xf>
    <xf numFmtId="165" fontId="30" fillId="4" borderId="1" xfId="1" applyNumberFormat="1" applyFont="1" applyFill="1" applyBorder="1" applyAlignment="1">
      <alignment horizontal="right" vertical="center" wrapText="1"/>
    </xf>
    <xf numFmtId="3" fontId="31" fillId="4" borderId="1" xfId="1" applyNumberFormat="1" applyFont="1" applyFill="1" applyBorder="1" applyAlignment="1">
      <alignment horizontal="right" vertical="center" wrapText="1"/>
    </xf>
    <xf numFmtId="3" fontId="23" fillId="4" borderId="1" xfId="1" applyNumberFormat="1" applyFont="1" applyFill="1" applyBorder="1" applyAlignment="1">
      <alignment horizontal="righ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colors>
    <mruColors>
      <color rgb="FFC152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89383402874362E-2"/>
          <c:y val="0.13326481558226275"/>
          <c:w val="0.94843650527726575"/>
          <c:h val="0.86309711286089252"/>
        </c:manualLayout>
      </c:layout>
      <c:bubbleChart>
        <c:varyColors val="0"/>
        <c:ser>
          <c:idx val="0"/>
          <c:order val="0"/>
          <c:tx>
            <c:strRef>
              <c:f>'Fin.podaci 20.42'!$A$30</c:f>
              <c:strCache>
                <c:ptCount val="1"/>
                <c:pt idx="0">
                  <c:v>Dobit ili gubitak razdoblja </c:v>
                </c:pt>
              </c:strCache>
            </c:strRef>
          </c:tx>
          <c:invertIfNegative val="0"/>
          <c:dPt>
            <c:idx val="1"/>
            <c:invertIfNegative val="0"/>
            <c:bubble3D val="1"/>
            <c:spPr>
              <a:solidFill>
                <a:srgbClr val="C00000"/>
              </a:solidFill>
            </c:spPr>
          </c:dPt>
          <c:dPt>
            <c:idx val="3"/>
            <c:invertIfNegative val="0"/>
            <c:bubble3D val="1"/>
            <c:spPr>
              <a:solidFill>
                <a:srgbClr val="C00000"/>
              </a:solidFill>
            </c:spPr>
          </c:dPt>
          <c:dPt>
            <c:idx val="5"/>
            <c:invertIfNegative val="0"/>
            <c:bubble3D val="1"/>
            <c:spPr>
              <a:solidFill>
                <a:srgbClr val="C00000"/>
              </a:solidFill>
            </c:spPr>
          </c:dPt>
          <c:dLbls>
            <c:dLbl>
              <c:idx val="0"/>
              <c:layout>
                <c:manualLayout>
                  <c:x val="-7.0468242929995387E-2"/>
                  <c:y val="-0.10760233918128655"/>
                </c:manualLayout>
              </c:layout>
              <c:tx>
                <c:rich>
                  <a:bodyPr/>
                  <a:lstStyle/>
                  <a:p>
                    <a:r>
                      <a:rPr lang="en-US" b="0">
                        <a:solidFill>
                          <a:schemeClr val="tx2">
                            <a:lumMod val="75000"/>
                          </a:schemeClr>
                        </a:solidFill>
                      </a:rPr>
                      <a:t>49.768</a:t>
                    </a:r>
                    <a:endParaRPr lang="en-US">
                      <a:solidFill>
                        <a:schemeClr val="tx2">
                          <a:lumMod val="75000"/>
                        </a:schemeClr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0468242929995359E-2"/>
                  <c:y val="-0.11228070175438597"/>
                </c:manualLayout>
              </c:layout>
              <c:tx>
                <c:rich>
                  <a:bodyPr/>
                  <a:lstStyle/>
                  <a:p>
                    <a:r>
                      <a:rPr lang="en-US" b="0">
                        <a:solidFill>
                          <a:srgbClr val="FF0000"/>
                        </a:solidFill>
                      </a:rPr>
                      <a:t>-65.431</a:t>
                    </a:r>
                    <a:endParaRPr lang="en-US">
                      <a:solidFill>
                        <a:srgbClr val="FF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4003920580859237E-2"/>
                  <c:y val="-0.12301220242206566"/>
                </c:manualLayout>
              </c:layout>
              <c:tx>
                <c:rich>
                  <a:bodyPr/>
                  <a:lstStyle/>
                  <a:p>
                    <a:r>
                      <a:rPr lang="hr-HR" sz="900" b="0">
                        <a:solidFill>
                          <a:schemeClr val="tx2">
                            <a:lumMod val="75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14.663</a:t>
                    </a:r>
                    <a:endParaRPr lang="en-US" b="0">
                      <a:solidFill>
                        <a:schemeClr val="tx2">
                          <a:lumMod val="75000"/>
                        </a:schemeClr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0691905862254009E-2"/>
                  <c:y val="0.1449014136390846"/>
                </c:manualLayout>
              </c:layout>
              <c:tx>
                <c:rich>
                  <a:bodyPr/>
                  <a:lstStyle/>
                  <a:p>
                    <a:r>
                      <a:rPr lang="en-US" b="0">
                        <a:solidFill>
                          <a:srgbClr val="FF0000"/>
                        </a:solidFill>
                      </a:rPr>
                      <a:t>-3.792</a:t>
                    </a:r>
                    <a:endParaRPr lang="en-US">
                      <a:solidFill>
                        <a:srgbClr val="FF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3511621200340156E-2"/>
                  <c:y val="-0.12199659253119675"/>
                </c:manualLayout>
              </c:layout>
              <c:tx>
                <c:rich>
                  <a:bodyPr/>
                  <a:lstStyle/>
                  <a:p>
                    <a:pPr>
                      <a:defRPr sz="900" b="0">
                        <a:solidFill>
                          <a:srgbClr val="FF0000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b="0">
                        <a:solidFill>
                          <a:schemeClr val="tx2">
                            <a:lumMod val="75000"/>
                          </a:schemeClr>
                        </a:solidFill>
                      </a:rPr>
                      <a:t>149</a:t>
                    </a:r>
                    <a:endParaRPr lang="en-US">
                      <a:solidFill>
                        <a:schemeClr val="tx2">
                          <a:lumMod val="75000"/>
                        </a:schemeClr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6.3738569535553541E-2"/>
                  <c:y val="0.12712326748630107"/>
                </c:manualLayout>
              </c:layout>
              <c:spPr/>
              <c:txPr>
                <a:bodyPr/>
                <a:lstStyle/>
                <a:p>
                  <a:pPr>
                    <a:defRPr sz="900" b="0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6759388038942977E-2"/>
                  <c:y val="-0.112280701754385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'Fin.podaci 20.42'!$B$29:$H$29</c:f>
              <c:numCache>
                <c:formatCode>0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xVal>
          <c:yVal>
            <c:numRef>
              <c:f>'Fin.podaci 20.42'!$B$30:$H$30</c:f>
              <c:numCache>
                <c:formatCode>#,##0</c:formatCode>
                <c:ptCount val="7"/>
                <c:pt idx="0">
                  <c:v>49768</c:v>
                </c:pt>
                <c:pt idx="1">
                  <c:v>-65431</c:v>
                </c:pt>
                <c:pt idx="2">
                  <c:v>14663</c:v>
                </c:pt>
                <c:pt idx="3">
                  <c:v>-3792</c:v>
                </c:pt>
                <c:pt idx="4">
                  <c:v>149</c:v>
                </c:pt>
                <c:pt idx="5">
                  <c:v>-15323.002</c:v>
                </c:pt>
                <c:pt idx="6">
                  <c:v>15598.27</c:v>
                </c:pt>
              </c:numCache>
            </c:numRef>
          </c:yVal>
          <c:bubbleSize>
            <c:numLit>
              <c:formatCode>General</c:formatCode>
              <c:ptCount val="7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</c:numLit>
          </c:bubbleSize>
          <c:bubble3D val="1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bubbleScale val="60"/>
        <c:showNegBubbles val="0"/>
        <c:sizeRepresents val="w"/>
        <c:axId val="214353600"/>
        <c:axId val="214354176"/>
      </c:bubbleChart>
      <c:valAx>
        <c:axId val="214353600"/>
        <c:scaling>
          <c:orientation val="minMax"/>
          <c:min val="2009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14354176"/>
        <c:crosses val="autoZero"/>
        <c:crossBetween val="midCat"/>
      </c:valAx>
      <c:valAx>
        <c:axId val="21435417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14353600"/>
        <c:crosses val="autoZero"/>
        <c:crossBetween val="midCat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0"/>
      <c:rAngAx val="0"/>
      <c:perspective val="0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  <a:alpha val="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  <a:alpha val="0"/>
          </a:schemeClr>
        </a:solidFill>
      </c:spPr>
    </c:backWall>
    <c:plotArea>
      <c:layout>
        <c:manualLayout>
          <c:layoutTarget val="inner"/>
          <c:xMode val="edge"/>
          <c:yMode val="edge"/>
          <c:x val="0.32099315402580136"/>
          <c:y val="4.5012780471992996E-2"/>
          <c:w val="0.62651600915260564"/>
          <c:h val="0.7560309350644146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3"/>
            <c:invertIfNegative val="0"/>
            <c:bubble3D val="0"/>
          </c:dPt>
          <c:cat>
            <c:strRef>
              <c:f>'Rang lista dobit'!$C$6:$C$10</c:f>
              <c:strCache>
                <c:ptCount val="5"/>
                <c:pt idx="0">
                  <c:v>LUSH MANUFAKTURA D.O.O.</c:v>
                </c:pt>
                <c:pt idx="1">
                  <c:v>OLIVAL D.O.O.</c:v>
                </c:pt>
                <c:pt idx="2">
                  <c:v>SIONA OBRT</c:v>
                </c:pt>
                <c:pt idx="3">
                  <c:v>MAGDIS D.O.O.</c:v>
                </c:pt>
                <c:pt idx="4">
                  <c:v>PRIRODA LIJEČI D.O.O.</c:v>
                </c:pt>
              </c:strCache>
            </c:strRef>
          </c:cat>
          <c:val>
            <c:numRef>
              <c:f>'Rang lista dobit'!$E$6:$E$10</c:f>
              <c:numCache>
                <c:formatCode>#,##0</c:formatCode>
                <c:ptCount val="5"/>
                <c:pt idx="0">
                  <c:v>7989.2430000000004</c:v>
                </c:pt>
                <c:pt idx="1">
                  <c:v>3949.0450000000001</c:v>
                </c:pt>
                <c:pt idx="2">
                  <c:v>3332.9720000000002</c:v>
                </c:pt>
                <c:pt idx="3">
                  <c:v>1957.566</c:v>
                </c:pt>
                <c:pt idx="4">
                  <c:v>1754.0719999999999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6629632"/>
        <c:axId val="214357056"/>
        <c:axId val="0"/>
      </c:bar3DChart>
      <c:catAx>
        <c:axId val="226629632"/>
        <c:scaling>
          <c:orientation val="minMax"/>
        </c:scaling>
        <c:delete val="0"/>
        <c:axPos val="l"/>
        <c:numFmt formatCode="@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14357056"/>
        <c:crosses val="autoZero"/>
        <c:auto val="1"/>
        <c:lblAlgn val="ctr"/>
        <c:lblOffset val="100"/>
        <c:noMultiLvlLbl val="0"/>
      </c:catAx>
      <c:valAx>
        <c:axId val="2143570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26629632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36176727909011"/>
          <c:y val="0.14351851851851852"/>
          <c:w val="0.83952712160979881"/>
          <c:h val="0.74569663167104117"/>
        </c:manualLayout>
      </c:layout>
      <c:lineChart>
        <c:grouping val="standard"/>
        <c:varyColors val="0"/>
        <c:ser>
          <c:idx val="0"/>
          <c:order val="0"/>
          <c:tx>
            <c:strRef>
              <c:f>'Grafikon 2'!$A$5</c:f>
              <c:strCache>
                <c:ptCount val="1"/>
                <c:pt idx="0">
                  <c:v>Ukupni prihodi Neva d.o.o.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tx2">
                  <a:lumMod val="50000"/>
                </a:schemeClr>
              </a:solidFill>
            </c:spPr>
          </c:marker>
          <c:cat>
            <c:numRef>
              <c:f>'Grafikon 2'!$B$4:$H$4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'Grafikon 2'!$B$5:$H$5</c:f>
              <c:numCache>
                <c:formatCode>#,##0</c:formatCode>
                <c:ptCount val="7"/>
                <c:pt idx="0">
                  <c:v>134489</c:v>
                </c:pt>
                <c:pt idx="1">
                  <c:v>96182</c:v>
                </c:pt>
                <c:pt idx="2">
                  <c:v>71272</c:v>
                </c:pt>
                <c:pt idx="3">
                  <c:v>63195</c:v>
                </c:pt>
                <c:pt idx="4">
                  <c:v>64044</c:v>
                </c:pt>
                <c:pt idx="5">
                  <c:v>61076</c:v>
                </c:pt>
                <c:pt idx="6" formatCode="General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2'!$A$6</c:f>
              <c:strCache>
                <c:ptCount val="1"/>
                <c:pt idx="0">
                  <c:v>Ukupni prihodi LUSH manufaktura d.o.o.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square"/>
            <c:size val="4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'Grafikon 2'!$B$4:$H$4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'Grafikon 2'!$B$6:$H$6</c:f>
              <c:numCache>
                <c:formatCode>#,##0</c:formatCode>
                <c:ptCount val="7"/>
                <c:pt idx="0">
                  <c:v>2060</c:v>
                </c:pt>
                <c:pt idx="1">
                  <c:v>2264</c:v>
                </c:pt>
                <c:pt idx="2">
                  <c:v>2544</c:v>
                </c:pt>
                <c:pt idx="3">
                  <c:v>19195</c:v>
                </c:pt>
                <c:pt idx="4">
                  <c:v>44673</c:v>
                </c:pt>
                <c:pt idx="5">
                  <c:v>67054</c:v>
                </c:pt>
                <c:pt idx="6">
                  <c:v>105791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471232"/>
        <c:axId val="214359360"/>
      </c:lineChart>
      <c:catAx>
        <c:axId val="30147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214359360"/>
        <c:crosses val="autoZero"/>
        <c:auto val="1"/>
        <c:lblAlgn val="ctr"/>
        <c:lblOffset val="100"/>
        <c:noMultiLvlLbl val="0"/>
      </c:catAx>
      <c:valAx>
        <c:axId val="2143593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>
                <a:solidFill>
                  <a:schemeClr val="tx2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301471232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b"/>
      <c:layout>
        <c:manualLayout>
          <c:xMode val="edge"/>
          <c:yMode val="edge"/>
          <c:x val="0.24166666666666667"/>
          <c:y val="1.8752187226596682E-2"/>
          <c:w val="0.61388888888888893"/>
          <c:h val="0.12476633129192184"/>
        </c:manualLayout>
      </c:layout>
      <c:overlay val="0"/>
      <c:txPr>
        <a:bodyPr/>
        <a:lstStyle/>
        <a:p>
          <a:pPr>
            <a:defRPr sz="900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36176727909011"/>
          <c:y val="0.14351851851851852"/>
          <c:w val="0.83952712160979881"/>
          <c:h val="0.74569663167104117"/>
        </c:manualLayout>
      </c:layout>
      <c:lineChart>
        <c:grouping val="standard"/>
        <c:varyColors val="0"/>
        <c:ser>
          <c:idx val="0"/>
          <c:order val="0"/>
          <c:tx>
            <c:strRef>
              <c:f>'Grafikon 2'!$A$7</c:f>
              <c:strCache>
                <c:ptCount val="1"/>
                <c:pt idx="0">
                  <c:v>Neto dobit / neto gubitak Neva d.o.o.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tx2">
                  <a:lumMod val="50000"/>
                </a:schemeClr>
              </a:solidFill>
            </c:spPr>
          </c:marker>
          <c:cat>
            <c:numRef>
              <c:f>'Grafikon 2'!$B$4:$H$4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'Grafikon 2'!$B$7:$H$7</c:f>
              <c:numCache>
                <c:formatCode>#,##0</c:formatCode>
                <c:ptCount val="7"/>
                <c:pt idx="0">
                  <c:v>46463</c:v>
                </c:pt>
                <c:pt idx="1">
                  <c:v>-69439</c:v>
                </c:pt>
                <c:pt idx="2">
                  <c:v>10720</c:v>
                </c:pt>
                <c:pt idx="3">
                  <c:v>-4443</c:v>
                </c:pt>
                <c:pt idx="4" formatCode="General">
                  <c:v>-816</c:v>
                </c:pt>
                <c:pt idx="5" formatCode="General">
                  <c:v>-127</c:v>
                </c:pt>
                <c:pt idx="6" formatCode="General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2'!$A$8</c:f>
              <c:strCache>
                <c:ptCount val="1"/>
                <c:pt idx="0">
                  <c:v>Neto dobit ili neto gubitak LUSH manufaktura d.o.o.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square"/>
            <c:size val="4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'Grafikon 2'!$B$4:$H$4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'Grafikon 2'!$B$8:$H$8</c:f>
              <c:numCache>
                <c:formatCode>General</c:formatCode>
                <c:ptCount val="7"/>
                <c:pt idx="0">
                  <c:v>51</c:v>
                </c:pt>
                <c:pt idx="1">
                  <c:v>199</c:v>
                </c:pt>
                <c:pt idx="2">
                  <c:v>-535</c:v>
                </c:pt>
                <c:pt idx="3">
                  <c:v>210</c:v>
                </c:pt>
                <c:pt idx="4">
                  <c:v>-907</c:v>
                </c:pt>
                <c:pt idx="5" formatCode="#,##0">
                  <c:v>3822</c:v>
                </c:pt>
                <c:pt idx="6" formatCode="#,##0">
                  <c:v>7989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472256"/>
        <c:axId val="301573824"/>
      </c:lineChart>
      <c:catAx>
        <c:axId val="30147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301573824"/>
        <c:crosses val="autoZero"/>
        <c:auto val="1"/>
        <c:lblAlgn val="ctr"/>
        <c:lblOffset val="100"/>
        <c:noMultiLvlLbl val="0"/>
      </c:catAx>
      <c:valAx>
        <c:axId val="3015738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>
                <a:solidFill>
                  <a:schemeClr val="tx2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301472256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b"/>
      <c:layout>
        <c:manualLayout>
          <c:xMode val="edge"/>
          <c:yMode val="edge"/>
          <c:x val="0.16523351778479922"/>
          <c:y val="1.8752327239371896E-2"/>
          <c:w val="0.70518325336721432"/>
          <c:h val="0.11718133849185806"/>
        </c:manualLayout>
      </c:layout>
      <c:overlay val="0"/>
      <c:txPr>
        <a:bodyPr/>
        <a:lstStyle/>
        <a:p>
          <a:pPr>
            <a:defRPr sz="900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38099</xdr:colOff>
      <xdr:row>9</xdr:row>
      <xdr:rowOff>0</xdr:rowOff>
    </xdr:from>
    <xdr:to>
      <xdr:col>22</xdr:col>
      <xdr:colOff>38099</xdr:colOff>
      <xdr:row>22</xdr:row>
      <xdr:rowOff>238125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1304657</xdr:colOff>
      <xdr:row>1</xdr:row>
      <xdr:rowOff>83844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1004619</xdr:colOff>
      <xdr:row>1</xdr:row>
      <xdr:rowOff>83844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899844</xdr:colOff>
      <xdr:row>1</xdr:row>
      <xdr:rowOff>83844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9419" cy="2743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1</xdr:rowOff>
    </xdr:from>
    <xdr:to>
      <xdr:col>4</xdr:col>
      <xdr:colOff>293687</xdr:colOff>
      <xdr:row>32</xdr:row>
      <xdr:rowOff>66675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0</xdr:col>
      <xdr:colOff>1396479</xdr:colOff>
      <xdr:row>1</xdr:row>
      <xdr:rowOff>140994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57150"/>
          <a:ext cx="1310754" cy="274344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10</xdr:row>
      <xdr:rowOff>90487</xdr:rowOff>
    </xdr:from>
    <xdr:to>
      <xdr:col>4</xdr:col>
      <xdr:colOff>228600</xdr:colOff>
      <xdr:row>24</xdr:row>
      <xdr:rowOff>166687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361950</xdr:colOff>
      <xdr:row>10</xdr:row>
      <xdr:rowOff>76200</xdr:rowOff>
    </xdr:from>
    <xdr:to>
      <xdr:col>11</xdr:col>
      <xdr:colOff>581025</xdr:colOff>
      <xdr:row>24</xdr:row>
      <xdr:rowOff>161925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0"/>
  <sheetViews>
    <sheetView tabSelected="1" workbookViewId="0">
      <selection activeCell="L30" sqref="L30"/>
    </sheetView>
  </sheetViews>
  <sheetFormatPr defaultRowHeight="15" x14ac:dyDescent="0.25"/>
  <cols>
    <col min="1" max="1" width="25" customWidth="1"/>
    <col min="2" max="2" width="12.5703125" customWidth="1"/>
    <col min="3" max="3" width="12" customWidth="1"/>
    <col min="4" max="10" width="9.28515625" customWidth="1"/>
    <col min="12" max="12" width="11.28515625" customWidth="1"/>
  </cols>
  <sheetData>
    <row r="1" spans="1:14" x14ac:dyDescent="0.25">
      <c r="G1" s="49" t="s">
        <v>86</v>
      </c>
    </row>
    <row r="2" spans="1:14" s="3" customFormat="1" x14ac:dyDescent="0.25"/>
    <row r="3" spans="1:14" s="3" customFormat="1" x14ac:dyDescent="0.25"/>
    <row r="4" spans="1:14" x14ac:dyDescent="0.25">
      <c r="A4" s="28" t="s">
        <v>70</v>
      </c>
      <c r="B4" s="6"/>
    </row>
    <row r="5" spans="1:14" x14ac:dyDescent="0.25">
      <c r="D5" s="5" t="s">
        <v>46</v>
      </c>
    </row>
    <row r="6" spans="1:14" ht="15" customHeight="1" x14ac:dyDescent="0.25">
      <c r="A6" s="57" t="s">
        <v>0</v>
      </c>
      <c r="B6" s="58" t="s">
        <v>25</v>
      </c>
      <c r="C6" s="59" t="s">
        <v>71</v>
      </c>
      <c r="D6" s="54" t="s">
        <v>1</v>
      </c>
      <c r="E6" s="55"/>
      <c r="F6" s="55"/>
      <c r="G6" s="55"/>
      <c r="H6" s="55"/>
      <c r="I6" s="55"/>
      <c r="J6" s="56"/>
    </row>
    <row r="7" spans="1:14" x14ac:dyDescent="0.25">
      <c r="A7" s="57"/>
      <c r="B7" s="58"/>
      <c r="C7" s="60"/>
      <c r="D7" s="51" t="s">
        <v>2</v>
      </c>
      <c r="E7" s="52"/>
      <c r="F7" s="52"/>
      <c r="G7" s="52"/>
      <c r="H7" s="52"/>
      <c r="I7" s="52"/>
      <c r="J7" s="53"/>
    </row>
    <row r="8" spans="1:14" x14ac:dyDescent="0.25">
      <c r="A8" s="57"/>
      <c r="B8" s="26" t="s">
        <v>69</v>
      </c>
      <c r="C8" s="60"/>
      <c r="D8" s="27" t="s">
        <v>4</v>
      </c>
      <c r="E8" s="27" t="s">
        <v>5</v>
      </c>
      <c r="F8" s="27" t="s">
        <v>6</v>
      </c>
      <c r="G8" s="27" t="s">
        <v>7</v>
      </c>
      <c r="H8" s="27" t="s">
        <v>3</v>
      </c>
      <c r="I8" s="27" t="s">
        <v>49</v>
      </c>
      <c r="J8" s="27" t="s">
        <v>69</v>
      </c>
      <c r="L8" s="11" t="s">
        <v>47</v>
      </c>
      <c r="M8" s="8" t="s">
        <v>80</v>
      </c>
      <c r="N8" s="10"/>
    </row>
    <row r="9" spans="1:14" x14ac:dyDescent="0.25">
      <c r="A9" s="13" t="s">
        <v>8</v>
      </c>
      <c r="B9" s="15">
        <v>118</v>
      </c>
      <c r="C9" s="14">
        <f>J9/B9*100</f>
        <v>65.254237288135599</v>
      </c>
      <c r="D9" s="15">
        <v>51</v>
      </c>
      <c r="E9" s="15">
        <v>50</v>
      </c>
      <c r="F9" s="15">
        <v>52</v>
      </c>
      <c r="G9" s="15">
        <v>61</v>
      </c>
      <c r="H9" s="15">
        <v>61</v>
      </c>
      <c r="I9" s="15">
        <v>71</v>
      </c>
      <c r="J9" s="15">
        <v>77</v>
      </c>
    </row>
    <row r="10" spans="1:14" x14ac:dyDescent="0.25">
      <c r="A10" s="13" t="s">
        <v>9</v>
      </c>
      <c r="B10" s="15">
        <v>82</v>
      </c>
      <c r="C10" s="14">
        <f t="shared" ref="C10:C24" si="0">J10/B10*100</f>
        <v>70.731707317073173</v>
      </c>
      <c r="D10" s="15">
        <v>39</v>
      </c>
      <c r="E10" s="15">
        <v>37</v>
      </c>
      <c r="F10" s="15">
        <v>36</v>
      </c>
      <c r="G10" s="15">
        <v>40</v>
      </c>
      <c r="H10" s="15">
        <v>40</v>
      </c>
      <c r="I10" s="15">
        <v>44</v>
      </c>
      <c r="J10" s="15">
        <v>58</v>
      </c>
    </row>
    <row r="11" spans="1:14" x14ac:dyDescent="0.25">
      <c r="A11" s="13" t="s">
        <v>10</v>
      </c>
      <c r="B11" s="15">
        <v>36</v>
      </c>
      <c r="C11" s="14">
        <f t="shared" si="0"/>
        <v>52.777777777777779</v>
      </c>
      <c r="D11" s="15">
        <v>12</v>
      </c>
      <c r="E11" s="15">
        <v>13</v>
      </c>
      <c r="F11" s="15">
        <v>16</v>
      </c>
      <c r="G11" s="15">
        <v>21</v>
      </c>
      <c r="H11" s="15">
        <v>21</v>
      </c>
      <c r="I11" s="15">
        <v>27</v>
      </c>
      <c r="J11" s="15">
        <v>19</v>
      </c>
    </row>
    <row r="12" spans="1:14" x14ac:dyDescent="0.25">
      <c r="A12" s="13" t="s">
        <v>11</v>
      </c>
      <c r="B12" s="15">
        <v>1701</v>
      </c>
      <c r="C12" s="14">
        <f t="shared" si="0"/>
        <v>33.392122281011169</v>
      </c>
      <c r="D12" s="15">
        <v>331</v>
      </c>
      <c r="E12" s="15">
        <v>360</v>
      </c>
      <c r="F12" s="15">
        <v>308</v>
      </c>
      <c r="G12" s="15">
        <v>371</v>
      </c>
      <c r="H12" s="15">
        <v>415</v>
      </c>
      <c r="I12" s="15">
        <v>570</v>
      </c>
      <c r="J12" s="15">
        <v>568</v>
      </c>
    </row>
    <row r="13" spans="1:14" x14ac:dyDescent="0.25">
      <c r="A13" s="13" t="s">
        <v>12</v>
      </c>
      <c r="B13" s="15">
        <v>1330533.8970000001</v>
      </c>
      <c r="C13" s="14">
        <f t="shared" si="0"/>
        <v>23.029373523732175</v>
      </c>
      <c r="D13" s="15">
        <v>233925</v>
      </c>
      <c r="E13" s="15">
        <v>193822</v>
      </c>
      <c r="F13" s="15">
        <v>165007</v>
      </c>
      <c r="G13" s="15">
        <v>180304</v>
      </c>
      <c r="H13" s="15">
        <v>211960</v>
      </c>
      <c r="I13" s="15">
        <v>253945.76500000001</v>
      </c>
      <c r="J13" s="15">
        <v>306413.62099999998</v>
      </c>
    </row>
    <row r="14" spans="1:14" x14ac:dyDescent="0.25">
      <c r="A14" s="13" t="s">
        <v>13</v>
      </c>
      <c r="B14" s="15">
        <v>1255989.7490000001</v>
      </c>
      <c r="C14" s="14">
        <f t="shared" si="0"/>
        <v>22.776429443613235</v>
      </c>
      <c r="D14" s="15">
        <v>185242</v>
      </c>
      <c r="E14" s="15">
        <v>256363</v>
      </c>
      <c r="F14" s="15">
        <v>153491</v>
      </c>
      <c r="G14" s="15">
        <v>180065</v>
      </c>
      <c r="H14" s="15">
        <v>209402</v>
      </c>
      <c r="I14" s="15">
        <v>267015.62</v>
      </c>
      <c r="J14" s="15">
        <v>286069.61900000001</v>
      </c>
    </row>
    <row r="15" spans="1:14" x14ac:dyDescent="0.25">
      <c r="A15" s="13" t="s">
        <v>14</v>
      </c>
      <c r="B15" s="15">
        <v>89851.604000000007</v>
      </c>
      <c r="C15" s="14">
        <f t="shared" si="0"/>
        <v>33.019461733816122</v>
      </c>
      <c r="D15" s="15">
        <v>49232</v>
      </c>
      <c r="E15" s="15">
        <v>6689</v>
      </c>
      <c r="F15" s="15">
        <v>12728</v>
      </c>
      <c r="G15" s="15">
        <v>6772</v>
      </c>
      <c r="H15" s="15">
        <v>11231</v>
      </c>
      <c r="I15" s="15">
        <v>15283.6</v>
      </c>
      <c r="J15" s="15">
        <v>29668.516</v>
      </c>
    </row>
    <row r="16" spans="1:14" x14ac:dyDescent="0.25">
      <c r="A16" s="13" t="s">
        <v>15</v>
      </c>
      <c r="B16" s="15">
        <v>15307.456</v>
      </c>
      <c r="C16" s="14">
        <f t="shared" si="0"/>
        <v>60.914850906643139</v>
      </c>
      <c r="D16" s="15">
        <v>549</v>
      </c>
      <c r="E16" s="15">
        <v>69231</v>
      </c>
      <c r="F16" s="15">
        <v>1212</v>
      </c>
      <c r="G16" s="15">
        <v>6534</v>
      </c>
      <c r="H16" s="15">
        <v>8673</v>
      </c>
      <c r="I16" s="15">
        <v>28353.455000000002</v>
      </c>
      <c r="J16" s="15">
        <v>9324.5139999999992</v>
      </c>
    </row>
    <row r="17" spans="1:10" x14ac:dyDescent="0.25">
      <c r="A17" s="13" t="s">
        <v>16</v>
      </c>
      <c r="B17" s="32">
        <v>10424.601000000001</v>
      </c>
      <c r="C17" s="14">
        <f t="shared" si="0"/>
        <v>45.524351483572367</v>
      </c>
      <c r="D17" s="16">
        <v>-1085</v>
      </c>
      <c r="E17" s="15">
        <v>2889</v>
      </c>
      <c r="F17" s="16">
        <v>-3147</v>
      </c>
      <c r="G17" s="15">
        <v>4030</v>
      </c>
      <c r="H17" s="15">
        <v>2409</v>
      </c>
      <c r="I17" s="15">
        <v>2253.1469999999999</v>
      </c>
      <c r="J17" s="15">
        <v>4745.732</v>
      </c>
    </row>
    <row r="18" spans="1:10" x14ac:dyDescent="0.25">
      <c r="A18" s="13" t="s">
        <v>17</v>
      </c>
      <c r="B18" s="15">
        <v>79420.577999999994</v>
      </c>
      <c r="C18" s="14">
        <f t="shared" si="0"/>
        <v>31.380763811615676</v>
      </c>
      <c r="D18" s="15">
        <v>50316</v>
      </c>
      <c r="E18" s="15">
        <v>5474</v>
      </c>
      <c r="F18" s="15">
        <v>15875</v>
      </c>
      <c r="G18" s="15">
        <v>5718</v>
      </c>
      <c r="H18" s="15">
        <v>9638</v>
      </c>
      <c r="I18" s="15">
        <v>13043.638000000001</v>
      </c>
      <c r="J18" s="15">
        <v>24922.784</v>
      </c>
    </row>
    <row r="19" spans="1:10" x14ac:dyDescent="0.25">
      <c r="A19" s="13" t="s">
        <v>18</v>
      </c>
      <c r="B19" s="15">
        <v>15301.031000000001</v>
      </c>
      <c r="C19" s="14">
        <f t="shared" si="0"/>
        <v>60.940429439035839</v>
      </c>
      <c r="D19" s="15">
        <v>549</v>
      </c>
      <c r="E19" s="15">
        <v>70905</v>
      </c>
      <c r="F19" s="15">
        <v>1212</v>
      </c>
      <c r="G19" s="15">
        <v>9509</v>
      </c>
      <c r="H19" s="15">
        <v>9489</v>
      </c>
      <c r="I19" s="15">
        <v>28366.639999999999</v>
      </c>
      <c r="J19" s="15">
        <v>9324.5139999999992</v>
      </c>
    </row>
    <row r="20" spans="1:10" x14ac:dyDescent="0.25">
      <c r="A20" s="72" t="s">
        <v>19</v>
      </c>
      <c r="B20" s="73">
        <v>64119.546999999999</v>
      </c>
      <c r="C20" s="74">
        <f t="shared" si="0"/>
        <v>24.326856208138839</v>
      </c>
      <c r="D20" s="73">
        <v>49768</v>
      </c>
      <c r="E20" s="75">
        <v>-65431</v>
      </c>
      <c r="F20" s="73">
        <v>14663</v>
      </c>
      <c r="G20" s="75">
        <v>-3792</v>
      </c>
      <c r="H20" s="73">
        <v>149</v>
      </c>
      <c r="I20" s="75">
        <v>-15323.002</v>
      </c>
      <c r="J20" s="76">
        <v>15598.27</v>
      </c>
    </row>
    <row r="21" spans="1:10" x14ac:dyDescent="0.25">
      <c r="A21" s="13" t="s">
        <v>20</v>
      </c>
      <c r="B21" s="15">
        <v>537197.59299999999</v>
      </c>
      <c r="C21" s="14">
        <f t="shared" si="0"/>
        <v>25.51650077851335</v>
      </c>
      <c r="D21" s="15">
        <v>32178</v>
      </c>
      <c r="E21" s="15">
        <v>29741</v>
      </c>
      <c r="F21" s="15">
        <v>28275</v>
      </c>
      <c r="G21" s="15">
        <v>45516</v>
      </c>
      <c r="H21" s="15">
        <v>78285</v>
      </c>
      <c r="I21" s="15">
        <v>100830.136</v>
      </c>
      <c r="J21" s="15">
        <v>137074.02799999999</v>
      </c>
    </row>
    <row r="22" spans="1:10" x14ac:dyDescent="0.25">
      <c r="A22" s="13" t="s">
        <v>21</v>
      </c>
      <c r="B22" s="15">
        <v>417262.57400000002</v>
      </c>
      <c r="C22" s="14">
        <f t="shared" si="0"/>
        <v>17.398773463924421</v>
      </c>
      <c r="D22" s="15">
        <v>37851</v>
      </c>
      <c r="E22" s="15">
        <v>28381</v>
      </c>
      <c r="F22" s="15">
        <v>24032</v>
      </c>
      <c r="G22" s="15">
        <v>27658</v>
      </c>
      <c r="H22" s="15">
        <v>46249</v>
      </c>
      <c r="I22" s="15">
        <v>58245.370999999999</v>
      </c>
      <c r="J22" s="15">
        <v>72598.570000000007</v>
      </c>
    </row>
    <row r="23" spans="1:10" ht="24" x14ac:dyDescent="0.25">
      <c r="A23" s="13" t="s">
        <v>22</v>
      </c>
      <c r="B23" s="32">
        <v>119935.019</v>
      </c>
      <c r="C23" s="14">
        <f t="shared" si="0"/>
        <v>53.758659095222214</v>
      </c>
      <c r="D23" s="16">
        <v>-5673</v>
      </c>
      <c r="E23" s="15">
        <v>1360</v>
      </c>
      <c r="F23" s="15">
        <v>4242</v>
      </c>
      <c r="G23" s="15">
        <v>17858</v>
      </c>
      <c r="H23" s="15">
        <v>32036</v>
      </c>
      <c r="I23" s="15">
        <v>42584.764999999999</v>
      </c>
      <c r="J23" s="15">
        <v>64475.457999999999</v>
      </c>
    </row>
    <row r="24" spans="1:10" ht="24" x14ac:dyDescent="0.25">
      <c r="A24" s="13" t="s">
        <v>23</v>
      </c>
      <c r="B24" s="15">
        <v>24245.327000000001</v>
      </c>
      <c r="C24" s="14">
        <f t="shared" si="0"/>
        <v>31.351092934320913</v>
      </c>
      <c r="D24" s="15">
        <v>11446</v>
      </c>
      <c r="E24" s="15">
        <v>2927</v>
      </c>
      <c r="F24" s="15">
        <v>9266</v>
      </c>
      <c r="G24" s="15">
        <v>5325</v>
      </c>
      <c r="H24" s="15">
        <v>5465</v>
      </c>
      <c r="I24" s="15">
        <v>9459.0229999999992</v>
      </c>
      <c r="J24" s="15">
        <v>7601.1750000000002</v>
      </c>
    </row>
    <row r="25" spans="1:10" ht="24" x14ac:dyDescent="0.25">
      <c r="A25" s="13" t="s">
        <v>24</v>
      </c>
      <c r="B25" s="15">
        <v>4811.8694395453649</v>
      </c>
      <c r="C25" s="14" t="s">
        <v>50</v>
      </c>
      <c r="D25" s="15">
        <v>4354</v>
      </c>
      <c r="E25" s="15">
        <v>4279</v>
      </c>
      <c r="F25" s="15">
        <v>4353</v>
      </c>
      <c r="G25" s="15">
        <v>4670</v>
      </c>
      <c r="H25" s="15">
        <v>5110</v>
      </c>
      <c r="I25" s="15">
        <v>4724.6191520467837</v>
      </c>
      <c r="J25" s="15">
        <v>5331.8747065727703</v>
      </c>
    </row>
    <row r="26" spans="1:10" x14ac:dyDescent="0.25">
      <c r="A26" s="30" t="s">
        <v>67</v>
      </c>
    </row>
    <row r="29" spans="1:10" x14ac:dyDescent="0.25">
      <c r="A29" s="31" t="s">
        <v>0</v>
      </c>
      <c r="B29" s="46">
        <v>2010</v>
      </c>
      <c r="C29" s="46">
        <v>2011</v>
      </c>
      <c r="D29" s="46">
        <v>2012</v>
      </c>
      <c r="E29" s="46">
        <v>2013</v>
      </c>
      <c r="F29" s="46">
        <v>2014</v>
      </c>
      <c r="G29" s="46">
        <v>2015</v>
      </c>
      <c r="H29" s="47">
        <v>2016</v>
      </c>
    </row>
    <row r="30" spans="1:10" x14ac:dyDescent="0.25">
      <c r="A30" s="1" t="s">
        <v>19</v>
      </c>
      <c r="B30" s="2">
        <v>49768</v>
      </c>
      <c r="C30" s="4">
        <v>-65431</v>
      </c>
      <c r="D30" s="2">
        <v>14663</v>
      </c>
      <c r="E30" s="4">
        <v>-3792</v>
      </c>
      <c r="F30" s="2">
        <v>149</v>
      </c>
      <c r="G30" s="4">
        <v>-15323.002</v>
      </c>
      <c r="H30" s="32">
        <v>15598.27</v>
      </c>
    </row>
  </sheetData>
  <mergeCells count="5">
    <mergeCell ref="D7:J7"/>
    <mergeCell ref="D6:J6"/>
    <mergeCell ref="A6:A8"/>
    <mergeCell ref="B6:B7"/>
    <mergeCell ref="C6:C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9"/>
  <sheetViews>
    <sheetView zoomScaleNormal="100" workbookViewId="0">
      <selection activeCell="C23" sqref="C23:C24"/>
    </sheetView>
  </sheetViews>
  <sheetFormatPr defaultRowHeight="15" x14ac:dyDescent="0.25"/>
  <cols>
    <col min="1" max="1" width="4.5703125" style="3" customWidth="1"/>
    <col min="2" max="2" width="16.5703125" style="3" customWidth="1"/>
    <col min="3" max="3" width="47.42578125" style="3" customWidth="1"/>
    <col min="4" max="4" width="16.5703125" style="3" customWidth="1"/>
    <col min="5" max="5" width="13.85546875" style="3" customWidth="1"/>
    <col min="6" max="6" width="10.42578125" style="3" customWidth="1"/>
    <col min="7" max="7" width="13.28515625" style="3" customWidth="1"/>
    <col min="8" max="8" width="11.42578125" style="3" customWidth="1"/>
    <col min="9" max="9" width="9.140625" style="3"/>
    <col min="10" max="10" width="11.42578125" style="3" customWidth="1"/>
    <col min="11" max="16384" width="9.140625" style="3"/>
  </cols>
  <sheetData>
    <row r="1" spans="1:8" x14ac:dyDescent="0.25">
      <c r="E1" s="49" t="s">
        <v>86</v>
      </c>
    </row>
    <row r="3" spans="1:8" x14ac:dyDescent="0.25">
      <c r="A3" s="7" t="s">
        <v>72</v>
      </c>
      <c r="B3" s="9"/>
    </row>
    <row r="5" spans="1:8" ht="24" x14ac:dyDescent="0.25">
      <c r="A5" s="23" t="s">
        <v>26</v>
      </c>
      <c r="B5" s="23" t="s">
        <v>27</v>
      </c>
      <c r="C5" s="23" t="s">
        <v>28</v>
      </c>
      <c r="D5" s="23" t="s">
        <v>29</v>
      </c>
      <c r="E5" s="23" t="s">
        <v>38</v>
      </c>
      <c r="F5" s="23" t="s">
        <v>48</v>
      </c>
      <c r="G5" s="23" t="s">
        <v>39</v>
      </c>
      <c r="H5" s="23" t="s">
        <v>30</v>
      </c>
    </row>
    <row r="6" spans="1:8" x14ac:dyDescent="0.25">
      <c r="A6" s="17" t="s">
        <v>31</v>
      </c>
      <c r="B6" s="18">
        <v>37330684485</v>
      </c>
      <c r="C6" s="33" t="s">
        <v>51</v>
      </c>
      <c r="D6" s="33" t="s">
        <v>55</v>
      </c>
      <c r="E6" s="19">
        <v>105791.022</v>
      </c>
      <c r="F6" s="40">
        <f>E6/$E$18*100</f>
        <v>34.525561120535173</v>
      </c>
      <c r="G6" s="19">
        <v>7989.2430000000004</v>
      </c>
      <c r="H6" s="19">
        <v>179</v>
      </c>
    </row>
    <row r="7" spans="1:8" x14ac:dyDescent="0.25">
      <c r="A7" s="17" t="s">
        <v>32</v>
      </c>
      <c r="B7" s="18">
        <v>38689888223</v>
      </c>
      <c r="C7" s="33" t="s">
        <v>73</v>
      </c>
      <c r="D7" s="33" t="s">
        <v>77</v>
      </c>
      <c r="E7" s="19">
        <v>57344.12</v>
      </c>
      <c r="F7" s="40">
        <f t="shared" ref="F7:F15" si="0">E7/$E$18*100</f>
        <v>18.714611906890394</v>
      </c>
      <c r="G7" s="19">
        <v>1562.6279999999999</v>
      </c>
      <c r="H7" s="19">
        <v>74</v>
      </c>
    </row>
    <row r="8" spans="1:8" x14ac:dyDescent="0.25">
      <c r="A8" s="17" t="s">
        <v>33</v>
      </c>
      <c r="B8" s="18">
        <v>67546850528</v>
      </c>
      <c r="C8" s="33" t="s">
        <v>52</v>
      </c>
      <c r="D8" s="33" t="s">
        <v>56</v>
      </c>
      <c r="E8" s="19">
        <v>32404.323</v>
      </c>
      <c r="F8" s="40">
        <f t="shared" si="0"/>
        <v>10.575353306503304</v>
      </c>
      <c r="G8" s="19">
        <v>1957.566</v>
      </c>
      <c r="H8" s="19">
        <v>37</v>
      </c>
    </row>
    <row r="9" spans="1:8" x14ac:dyDescent="0.25">
      <c r="A9" s="17" t="s">
        <v>34</v>
      </c>
      <c r="B9" s="18">
        <v>82376582315</v>
      </c>
      <c r="C9" s="33" t="s">
        <v>37</v>
      </c>
      <c r="D9" s="33" t="s">
        <v>57</v>
      </c>
      <c r="E9" s="19">
        <v>16615.418000000001</v>
      </c>
      <c r="F9" s="40">
        <f t="shared" si="0"/>
        <v>5.4225454944772187</v>
      </c>
      <c r="G9" s="19">
        <v>3949.0450000000001</v>
      </c>
      <c r="H9" s="19">
        <v>17</v>
      </c>
    </row>
    <row r="10" spans="1:8" x14ac:dyDescent="0.25">
      <c r="A10" s="17" t="s">
        <v>35</v>
      </c>
      <c r="B10" s="18">
        <v>16031293073</v>
      </c>
      <c r="C10" s="33" t="s">
        <v>74</v>
      </c>
      <c r="D10" s="33" t="s">
        <v>78</v>
      </c>
      <c r="E10" s="19">
        <v>14678.173000000001</v>
      </c>
      <c r="F10" s="40">
        <f t="shared" si="0"/>
        <v>4.7903134828330627</v>
      </c>
      <c r="G10" s="20">
        <v>-8534.5110000000004</v>
      </c>
      <c r="H10" s="19">
        <v>92</v>
      </c>
    </row>
    <row r="11" spans="1:8" x14ac:dyDescent="0.25">
      <c r="A11" s="17" t="s">
        <v>40</v>
      </c>
      <c r="B11" s="18">
        <v>26129806814</v>
      </c>
      <c r="C11" s="42" t="s">
        <v>92</v>
      </c>
      <c r="D11" s="42" t="s">
        <v>57</v>
      </c>
      <c r="E11" s="43">
        <v>12560.59</v>
      </c>
      <c r="F11" s="44">
        <f t="shared" si="0"/>
        <v>4.0992270379520761</v>
      </c>
      <c r="G11" s="43">
        <v>3332.9720000000002</v>
      </c>
      <c r="H11" s="43">
        <v>16</v>
      </c>
    </row>
    <row r="12" spans="1:8" x14ac:dyDescent="0.25">
      <c r="A12" s="17" t="s">
        <v>41</v>
      </c>
      <c r="B12" s="18">
        <v>83060366920</v>
      </c>
      <c r="C12" s="33" t="s">
        <v>53</v>
      </c>
      <c r="D12" s="33" t="s">
        <v>57</v>
      </c>
      <c r="E12" s="19">
        <v>8579.5540000000001</v>
      </c>
      <c r="F12" s="40">
        <f t="shared" si="0"/>
        <v>2.7999910617550516</v>
      </c>
      <c r="G12" s="19">
        <v>374.541</v>
      </c>
      <c r="H12" s="19">
        <v>12</v>
      </c>
    </row>
    <row r="13" spans="1:8" x14ac:dyDescent="0.25">
      <c r="A13" s="17" t="s">
        <v>42</v>
      </c>
      <c r="B13" s="18">
        <v>62187931232</v>
      </c>
      <c r="C13" s="33" t="s">
        <v>36</v>
      </c>
      <c r="D13" s="33" t="s">
        <v>57</v>
      </c>
      <c r="E13" s="19">
        <v>7023.0659999999998</v>
      </c>
      <c r="F13" s="40">
        <f t="shared" si="0"/>
        <v>2.2920214764212457</v>
      </c>
      <c r="G13" s="19">
        <v>1754.0719999999999</v>
      </c>
      <c r="H13" s="19">
        <v>7</v>
      </c>
    </row>
    <row r="14" spans="1:8" x14ac:dyDescent="0.25">
      <c r="A14" s="17" t="s">
        <v>43</v>
      </c>
      <c r="B14" s="18">
        <v>22129714117</v>
      </c>
      <c r="C14" s="33" t="s">
        <v>75</v>
      </c>
      <c r="D14" s="33" t="s">
        <v>57</v>
      </c>
      <c r="E14" s="19">
        <v>4181.7510000000002</v>
      </c>
      <c r="F14" s="40">
        <f t="shared" si="0"/>
        <v>1.3647405707202556</v>
      </c>
      <c r="G14" s="19">
        <v>206.93799999999999</v>
      </c>
      <c r="H14" s="19">
        <v>16</v>
      </c>
    </row>
    <row r="15" spans="1:8" x14ac:dyDescent="0.25">
      <c r="A15" s="17" t="s">
        <v>44</v>
      </c>
      <c r="B15" s="18">
        <v>84065341876</v>
      </c>
      <c r="C15" s="33" t="s">
        <v>76</v>
      </c>
      <c r="D15" s="33" t="s">
        <v>79</v>
      </c>
      <c r="E15" s="19">
        <v>4119.7070000000003</v>
      </c>
      <c r="F15" s="40">
        <f t="shared" si="0"/>
        <v>1.3444921236056933</v>
      </c>
      <c r="G15" s="19">
        <v>28.408000000000001</v>
      </c>
      <c r="H15" s="19">
        <v>6</v>
      </c>
    </row>
    <row r="16" spans="1:8" x14ac:dyDescent="0.25">
      <c r="A16" s="61" t="s">
        <v>60</v>
      </c>
      <c r="B16" s="61"/>
      <c r="C16" s="61"/>
      <c r="D16" s="61"/>
      <c r="E16" s="24">
        <f>SUM(E6:E10)</f>
        <v>226833.05600000001</v>
      </c>
      <c r="F16" s="25">
        <f>E16/$E$18*100</f>
        <v>74.028385311239148</v>
      </c>
      <c r="G16" s="34">
        <f>SUM(G6:G10)</f>
        <v>6923.9710000000014</v>
      </c>
      <c r="H16" s="24">
        <f>SUM(H6:H10)</f>
        <v>399</v>
      </c>
    </row>
    <row r="17" spans="1:8" x14ac:dyDescent="0.25">
      <c r="A17" s="61" t="s">
        <v>45</v>
      </c>
      <c r="B17" s="61"/>
      <c r="C17" s="61"/>
      <c r="D17" s="61"/>
      <c r="E17" s="24">
        <f>SUM(E6:E15)</f>
        <v>263297.72399999999</v>
      </c>
      <c r="F17" s="25">
        <f t="shared" ref="F17:F18" si="1">E17/$E$18*100</f>
        <v>85.928857581693478</v>
      </c>
      <c r="G17" s="34">
        <f>SUM(G6:G15)</f>
        <v>12620.902</v>
      </c>
      <c r="H17" s="24">
        <f>SUM(H6:H15)</f>
        <v>456</v>
      </c>
    </row>
    <row r="18" spans="1:8" x14ac:dyDescent="0.25">
      <c r="A18" s="61" t="s">
        <v>59</v>
      </c>
      <c r="B18" s="61"/>
      <c r="C18" s="61"/>
      <c r="D18" s="61"/>
      <c r="E18" s="24">
        <v>306413.62099999998</v>
      </c>
      <c r="F18" s="25">
        <f t="shared" si="1"/>
        <v>100</v>
      </c>
      <c r="G18" s="24">
        <v>15598.27</v>
      </c>
      <c r="H18" s="24">
        <v>568</v>
      </c>
    </row>
    <row r="19" spans="1:8" x14ac:dyDescent="0.25">
      <c r="A19" s="30" t="s">
        <v>68</v>
      </c>
      <c r="E19" s="12"/>
    </row>
  </sheetData>
  <mergeCells count="3">
    <mergeCell ref="A17:D17"/>
    <mergeCell ref="A18:D18"/>
    <mergeCell ref="A16:D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0"/>
  <sheetViews>
    <sheetView zoomScaleNormal="100" workbookViewId="0">
      <selection activeCell="M21" sqref="M21"/>
    </sheetView>
  </sheetViews>
  <sheetFormatPr defaultRowHeight="15" x14ac:dyDescent="0.25"/>
  <cols>
    <col min="1" max="1" width="6.140625" style="3" customWidth="1"/>
    <col min="2" max="2" width="14" style="3" customWidth="1"/>
    <col min="3" max="3" width="27.85546875" style="3" customWidth="1"/>
    <col min="4" max="4" width="14.5703125" style="3" bestFit="1" customWidth="1"/>
    <col min="5" max="5" width="15.7109375" style="3" customWidth="1"/>
    <col min="6" max="6" width="11.5703125" style="3" customWidth="1"/>
    <col min="7" max="7" width="10.7109375" style="3" customWidth="1"/>
    <col min="8" max="8" width="11.42578125" style="3" customWidth="1"/>
    <col min="9" max="9" width="9.140625" style="3"/>
    <col min="10" max="10" width="11.42578125" style="3" customWidth="1"/>
    <col min="11" max="16384" width="9.140625" style="3"/>
  </cols>
  <sheetData>
    <row r="1" spans="1:8" x14ac:dyDescent="0.25">
      <c r="C1" s="48"/>
      <c r="E1" s="49" t="s">
        <v>86</v>
      </c>
    </row>
    <row r="3" spans="1:8" x14ac:dyDescent="0.25">
      <c r="A3" s="7" t="s">
        <v>61</v>
      </c>
      <c r="B3" s="9"/>
    </row>
    <row r="5" spans="1:8" ht="22.5" x14ac:dyDescent="0.25">
      <c r="A5" s="29" t="s">
        <v>26</v>
      </c>
      <c r="B5" s="29" t="s">
        <v>27</v>
      </c>
      <c r="C5" s="29" t="s">
        <v>28</v>
      </c>
      <c r="D5" s="29" t="s">
        <v>29</v>
      </c>
      <c r="E5" s="29" t="s">
        <v>66</v>
      </c>
      <c r="F5" s="29" t="s">
        <v>48</v>
      </c>
      <c r="G5" s="29" t="s">
        <v>38</v>
      </c>
      <c r="H5" s="29" t="s">
        <v>30</v>
      </c>
    </row>
    <row r="6" spans="1:8" x14ac:dyDescent="0.25">
      <c r="A6" s="37" t="s">
        <v>31</v>
      </c>
      <c r="B6" s="37">
        <v>37330684485</v>
      </c>
      <c r="C6" s="37" t="s">
        <v>51</v>
      </c>
      <c r="D6" s="37" t="s">
        <v>55</v>
      </c>
      <c r="E6" s="35">
        <v>7989.2430000000004</v>
      </c>
      <c r="F6" s="39">
        <f>E6/$E$18*100</f>
        <v>32.055981386349139</v>
      </c>
      <c r="G6" s="35">
        <v>105791.022</v>
      </c>
      <c r="H6" s="35">
        <v>179</v>
      </c>
    </row>
    <row r="7" spans="1:8" x14ac:dyDescent="0.25">
      <c r="A7" s="33" t="s">
        <v>32</v>
      </c>
      <c r="B7" s="33">
        <v>82376582315</v>
      </c>
      <c r="C7" s="33" t="s">
        <v>37</v>
      </c>
      <c r="D7" s="33" t="s">
        <v>57</v>
      </c>
      <c r="E7" s="19">
        <v>3949.0450000000001</v>
      </c>
      <c r="F7" s="40">
        <f t="shared" ref="F7:F15" si="0">E7/$E$18*100</f>
        <v>15.845119871038484</v>
      </c>
      <c r="G7" s="19">
        <v>16615.418000000001</v>
      </c>
      <c r="H7" s="19">
        <v>17</v>
      </c>
    </row>
    <row r="8" spans="1:8" x14ac:dyDescent="0.25">
      <c r="A8" s="33" t="s">
        <v>33</v>
      </c>
      <c r="B8" s="33">
        <v>26129806814</v>
      </c>
      <c r="C8" s="33" t="s">
        <v>83</v>
      </c>
      <c r="D8" s="33" t="s">
        <v>57</v>
      </c>
      <c r="E8" s="19">
        <v>3332.9720000000002</v>
      </c>
      <c r="F8" s="40">
        <f t="shared" si="0"/>
        <v>13.373192978761924</v>
      </c>
      <c r="G8" s="19">
        <v>12560.59</v>
      </c>
      <c r="H8" s="19">
        <v>16</v>
      </c>
    </row>
    <row r="9" spans="1:8" x14ac:dyDescent="0.25">
      <c r="A9" s="33" t="s">
        <v>34</v>
      </c>
      <c r="B9" s="33">
        <v>67546850528</v>
      </c>
      <c r="C9" s="33" t="s">
        <v>52</v>
      </c>
      <c r="D9" s="33" t="s">
        <v>56</v>
      </c>
      <c r="E9" s="19">
        <v>1957.566</v>
      </c>
      <c r="F9" s="40">
        <f t="shared" si="0"/>
        <v>7.8545237963784462</v>
      </c>
      <c r="G9" s="19">
        <v>32404.323</v>
      </c>
      <c r="H9" s="19">
        <v>37</v>
      </c>
    </row>
    <row r="10" spans="1:8" x14ac:dyDescent="0.25">
      <c r="A10" s="33" t="s">
        <v>35</v>
      </c>
      <c r="B10" s="33">
        <v>62187931232</v>
      </c>
      <c r="C10" s="33" t="s">
        <v>36</v>
      </c>
      <c r="D10" s="33" t="s">
        <v>57</v>
      </c>
      <c r="E10" s="19">
        <v>1754.0719999999999</v>
      </c>
      <c r="F10" s="40">
        <f t="shared" si="0"/>
        <v>7.0380259284035036</v>
      </c>
      <c r="G10" s="19">
        <v>7023.0659999999998</v>
      </c>
      <c r="H10" s="19">
        <v>7</v>
      </c>
    </row>
    <row r="11" spans="1:8" x14ac:dyDescent="0.25">
      <c r="A11" s="33" t="s">
        <v>40</v>
      </c>
      <c r="B11" s="33">
        <v>38689888223</v>
      </c>
      <c r="C11" s="33" t="s">
        <v>73</v>
      </c>
      <c r="D11" s="33" t="s">
        <v>77</v>
      </c>
      <c r="E11" s="19">
        <v>1562.6279999999999</v>
      </c>
      <c r="F11" s="40">
        <f t="shared" si="0"/>
        <v>6.269877394114558</v>
      </c>
      <c r="G11" s="19">
        <v>57344.12</v>
      </c>
      <c r="H11" s="19">
        <v>74</v>
      </c>
    </row>
    <row r="12" spans="1:8" x14ac:dyDescent="0.25">
      <c r="A12" s="33" t="s">
        <v>41</v>
      </c>
      <c r="B12" s="33">
        <v>23575522404</v>
      </c>
      <c r="C12" s="33" t="s">
        <v>54</v>
      </c>
      <c r="D12" s="33" t="s">
        <v>58</v>
      </c>
      <c r="E12" s="19">
        <v>727.90499999999997</v>
      </c>
      <c r="F12" s="40">
        <f t="shared" si="0"/>
        <v>2.9206408080252992</v>
      </c>
      <c r="G12" s="19">
        <v>4060.8519999999999</v>
      </c>
      <c r="H12" s="19">
        <v>9</v>
      </c>
    </row>
    <row r="13" spans="1:8" x14ac:dyDescent="0.25">
      <c r="A13" s="33" t="s">
        <v>42</v>
      </c>
      <c r="B13" s="33">
        <v>78657393752</v>
      </c>
      <c r="C13" s="33" t="s">
        <v>63</v>
      </c>
      <c r="D13" s="33" t="s">
        <v>65</v>
      </c>
      <c r="E13" s="19">
        <v>457.39100000000002</v>
      </c>
      <c r="F13" s="40">
        <f t="shared" si="0"/>
        <v>1.8352323721138055</v>
      </c>
      <c r="G13" s="19">
        <v>1484.0440000000001</v>
      </c>
      <c r="H13" s="19">
        <v>1</v>
      </c>
    </row>
    <row r="14" spans="1:8" x14ac:dyDescent="0.25">
      <c r="A14" s="33" t="s">
        <v>43</v>
      </c>
      <c r="B14" s="33">
        <v>16437821221</v>
      </c>
      <c r="C14" s="33" t="s">
        <v>62</v>
      </c>
      <c r="D14" s="33" t="s">
        <v>64</v>
      </c>
      <c r="E14" s="19">
        <v>404.43700000000001</v>
      </c>
      <c r="F14" s="40">
        <f t="shared" si="0"/>
        <v>1.6227601218226664</v>
      </c>
      <c r="G14" s="19">
        <v>2458.1779999999999</v>
      </c>
      <c r="H14" s="19">
        <v>3</v>
      </c>
    </row>
    <row r="15" spans="1:8" x14ac:dyDescent="0.25">
      <c r="A15" s="38" t="s">
        <v>44</v>
      </c>
      <c r="B15" s="38">
        <v>83060366920</v>
      </c>
      <c r="C15" s="38" t="s">
        <v>53</v>
      </c>
      <c r="D15" s="38" t="s">
        <v>57</v>
      </c>
      <c r="E15" s="36">
        <v>374.541</v>
      </c>
      <c r="F15" s="41">
        <f t="shared" si="0"/>
        <v>1.5028056255673523</v>
      </c>
      <c r="G15" s="36">
        <v>8579.5540000000001</v>
      </c>
      <c r="H15" s="36">
        <v>12</v>
      </c>
    </row>
    <row r="16" spans="1:8" x14ac:dyDescent="0.25">
      <c r="A16" s="61" t="s">
        <v>60</v>
      </c>
      <c r="B16" s="61"/>
      <c r="C16" s="61"/>
      <c r="D16" s="61"/>
      <c r="E16" s="21">
        <f>SUM(E6:E10)</f>
        <v>18982.898000000001</v>
      </c>
      <c r="F16" s="22">
        <f>E16/E18*100</f>
        <v>76.166843960931502</v>
      </c>
      <c r="G16" s="45">
        <f>SUM(G6:G10)</f>
        <v>174394.41899999999</v>
      </c>
      <c r="H16" s="21">
        <f>SUM(H6:H10)</f>
        <v>256</v>
      </c>
    </row>
    <row r="17" spans="1:8" x14ac:dyDescent="0.25">
      <c r="A17" s="61" t="s">
        <v>45</v>
      </c>
      <c r="B17" s="61"/>
      <c r="C17" s="61"/>
      <c r="D17" s="61"/>
      <c r="E17" s="21">
        <f>SUM(E6:E15)</f>
        <v>22509.800000000003</v>
      </c>
      <c r="F17" s="22">
        <f>E17/E18*100</f>
        <v>90.318160282575192</v>
      </c>
      <c r="G17" s="45">
        <f>SUM(G6:G15)</f>
        <v>248321.16700000002</v>
      </c>
      <c r="H17" s="21">
        <f>SUM(H6:H15)</f>
        <v>355</v>
      </c>
    </row>
    <row r="18" spans="1:8" x14ac:dyDescent="0.25">
      <c r="A18" s="61" t="s">
        <v>59</v>
      </c>
      <c r="B18" s="61"/>
      <c r="C18" s="61"/>
      <c r="D18" s="61"/>
      <c r="E18" s="21">
        <v>24922.784</v>
      </c>
      <c r="F18" s="22">
        <v>100</v>
      </c>
      <c r="G18" s="21">
        <v>306413.62099999998</v>
      </c>
      <c r="H18" s="21">
        <v>568</v>
      </c>
    </row>
    <row r="19" spans="1:8" ht="17.25" customHeight="1" x14ac:dyDescent="0.25">
      <c r="A19" s="30" t="s">
        <v>82</v>
      </c>
      <c r="E19" s="12"/>
    </row>
    <row r="20" spans="1:8" x14ac:dyDescent="0.25">
      <c r="A20" s="7" t="s">
        <v>81</v>
      </c>
      <c r="B20" s="9"/>
    </row>
  </sheetData>
  <mergeCells count="3">
    <mergeCell ref="A16:D16"/>
    <mergeCell ref="A17:D17"/>
    <mergeCell ref="A18:D1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"/>
  <sheetViews>
    <sheetView workbookViewId="0">
      <selection activeCell="L7" sqref="L7"/>
    </sheetView>
  </sheetViews>
  <sheetFormatPr defaultRowHeight="15" x14ac:dyDescent="0.25"/>
  <cols>
    <col min="1" max="1" width="39.42578125" bestFit="1" customWidth="1"/>
  </cols>
  <sheetData>
    <row r="1" spans="1:8" s="3" customFormat="1" x14ac:dyDescent="0.25">
      <c r="E1" s="49" t="s">
        <v>86</v>
      </c>
    </row>
    <row r="2" spans="1:8" s="3" customFormat="1" x14ac:dyDescent="0.25"/>
    <row r="3" spans="1:8" s="3" customFormat="1" x14ac:dyDescent="0.25"/>
    <row r="4" spans="1:8" x14ac:dyDescent="0.25">
      <c r="A4" s="62"/>
      <c r="B4" s="62">
        <v>2010</v>
      </c>
      <c r="C4" s="62">
        <v>2011</v>
      </c>
      <c r="D4" s="62">
        <v>2012</v>
      </c>
      <c r="E4" s="62">
        <v>2013</v>
      </c>
      <c r="F4" s="62">
        <v>2014</v>
      </c>
      <c r="G4" s="62">
        <v>2015</v>
      </c>
      <c r="H4" s="62">
        <v>2016</v>
      </c>
    </row>
    <row r="5" spans="1:8" x14ac:dyDescent="0.25">
      <c r="A5" s="63" t="s">
        <v>87</v>
      </c>
      <c r="B5" s="64">
        <v>134489</v>
      </c>
      <c r="C5" s="64">
        <v>96182</v>
      </c>
      <c r="D5" s="64">
        <v>71272</v>
      </c>
      <c r="E5" s="64">
        <v>63195</v>
      </c>
      <c r="F5" s="64">
        <v>64044</v>
      </c>
      <c r="G5" s="64">
        <v>61076</v>
      </c>
      <c r="H5" s="65" t="s">
        <v>84</v>
      </c>
    </row>
    <row r="6" spans="1:8" x14ac:dyDescent="0.25">
      <c r="A6" s="66" t="s">
        <v>88</v>
      </c>
      <c r="B6" s="64">
        <v>2060</v>
      </c>
      <c r="C6" s="64">
        <v>2264</v>
      </c>
      <c r="D6" s="64">
        <v>2544</v>
      </c>
      <c r="E6" s="64">
        <v>19195</v>
      </c>
      <c r="F6" s="64">
        <v>44673</v>
      </c>
      <c r="G6" s="64">
        <v>67054</v>
      </c>
      <c r="H6" s="67">
        <v>105791</v>
      </c>
    </row>
    <row r="7" spans="1:8" x14ac:dyDescent="0.25">
      <c r="A7" s="63" t="s">
        <v>89</v>
      </c>
      <c r="B7" s="64">
        <v>46463</v>
      </c>
      <c r="C7" s="68">
        <v>-69439</v>
      </c>
      <c r="D7" s="64">
        <v>10720</v>
      </c>
      <c r="E7" s="68">
        <v>-4443</v>
      </c>
      <c r="F7" s="69">
        <v>-816</v>
      </c>
      <c r="G7" s="69">
        <v>-127</v>
      </c>
      <c r="H7" s="65" t="s">
        <v>85</v>
      </c>
    </row>
    <row r="8" spans="1:8" ht="24" x14ac:dyDescent="0.25">
      <c r="A8" s="66" t="s">
        <v>90</v>
      </c>
      <c r="B8" s="70">
        <v>51</v>
      </c>
      <c r="C8" s="70">
        <v>199</v>
      </c>
      <c r="D8" s="69">
        <v>-535</v>
      </c>
      <c r="E8" s="70">
        <v>210</v>
      </c>
      <c r="F8" s="69">
        <v>-907</v>
      </c>
      <c r="G8" s="71">
        <v>3822</v>
      </c>
      <c r="H8" s="67">
        <v>7989</v>
      </c>
    </row>
    <row r="10" spans="1:8" s="3" customFormat="1" x14ac:dyDescent="0.25">
      <c r="A10" s="50" t="s">
        <v>91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Fin.podaci 20.42</vt:lpstr>
      <vt:lpstr>Rang lista prihod</vt:lpstr>
      <vt:lpstr>Rang lista dobit</vt:lpstr>
      <vt:lpstr>Grafikon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admin</cp:lastModifiedBy>
  <dcterms:created xsi:type="dcterms:W3CDTF">2015-12-07T14:07:56Z</dcterms:created>
  <dcterms:modified xsi:type="dcterms:W3CDTF">2018-02-12T12:41:01Z</dcterms:modified>
</cp:coreProperties>
</file>