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22995" windowHeight="8985" tabRatio="849"/>
  </bookViews>
  <sheets>
    <sheet name="Tablica 1" sheetId="14" r:id="rId1"/>
    <sheet name="Grafikon 1_poduzetnici" sheetId="4" r:id="rId2"/>
    <sheet name="Grafikon 2. proračuni" sheetId="6" r:id="rId3"/>
    <sheet name="Grafikon 3. neprofitni" sheetId="7" r:id="rId4"/>
  </sheets>
  <definedNames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B7" i="14" l="1"/>
  <c r="C7" i="14"/>
  <c r="B6" i="14" l="1"/>
  <c r="B27" i="14"/>
  <c r="P27" i="14"/>
  <c r="M27" i="14"/>
  <c r="J27" i="14"/>
  <c r="C27" i="14"/>
  <c r="B8" i="14" l="1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P19" i="14" l="1"/>
  <c r="M18" i="14"/>
  <c r="J25" i="14"/>
  <c r="C6" i="14" l="1"/>
  <c r="M14" i="14" l="1"/>
  <c r="J14" i="14"/>
  <c r="C14" i="14" l="1"/>
  <c r="J6" i="14" l="1"/>
  <c r="D27" i="14"/>
  <c r="I27" i="14"/>
  <c r="H27" i="14"/>
  <c r="G27" i="14"/>
  <c r="F27" i="14"/>
  <c r="E27" i="14"/>
  <c r="C26" i="14" l="1"/>
  <c r="J7" i="14" l="1"/>
  <c r="C8" i="14" l="1"/>
  <c r="C9" i="14"/>
  <c r="C10" i="14"/>
  <c r="C11" i="14"/>
  <c r="C12" i="14"/>
  <c r="C13" i="14"/>
  <c r="C15" i="14"/>
  <c r="C16" i="14"/>
  <c r="C17" i="14"/>
  <c r="C18" i="14"/>
  <c r="C19" i="14"/>
  <c r="C20" i="14"/>
  <c r="C21" i="14"/>
  <c r="C22" i="14"/>
  <c r="C23" i="14"/>
  <c r="C24" i="14"/>
  <c r="C25" i="14"/>
  <c r="O27" i="14" l="1"/>
  <c r="N27" i="14"/>
  <c r="L27" i="14"/>
  <c r="K27" i="14"/>
  <c r="J8" i="14" l="1"/>
  <c r="P10" i="14"/>
  <c r="P14" i="14"/>
  <c r="P18" i="14"/>
  <c r="P22" i="14"/>
  <c r="P26" i="14"/>
  <c r="P7" i="14"/>
  <c r="P11" i="14"/>
  <c r="P15" i="14"/>
  <c r="P23" i="14"/>
  <c r="P8" i="14"/>
  <c r="P12" i="14"/>
  <c r="P16" i="14"/>
  <c r="P20" i="14"/>
  <c r="P24" i="14"/>
  <c r="P9" i="14"/>
  <c r="P13" i="14"/>
  <c r="P17" i="14"/>
  <c r="P21" i="14"/>
  <c r="P25" i="14"/>
  <c r="J23" i="14"/>
  <c r="J21" i="14"/>
  <c r="J19" i="14"/>
  <c r="J17" i="14"/>
  <c r="J9" i="14"/>
  <c r="J11" i="14"/>
  <c r="J13" i="14"/>
  <c r="J15" i="14"/>
  <c r="J10" i="14"/>
  <c r="J12" i="14"/>
  <c r="J16" i="14"/>
  <c r="J18" i="14"/>
  <c r="J20" i="14"/>
  <c r="J22" i="14"/>
  <c r="J24" i="14"/>
  <c r="J26" i="14"/>
  <c r="M6" i="14"/>
  <c r="M7" i="14"/>
  <c r="M8" i="14"/>
  <c r="M9" i="14"/>
  <c r="M10" i="14"/>
  <c r="M11" i="14"/>
  <c r="M12" i="14"/>
  <c r="M13" i="14"/>
  <c r="M15" i="14"/>
  <c r="M16" i="14"/>
  <c r="M17" i="14"/>
  <c r="M19" i="14"/>
  <c r="M20" i="14"/>
  <c r="M21" i="14"/>
  <c r="M22" i="14"/>
  <c r="M23" i="14"/>
  <c r="M24" i="14"/>
  <c r="M25" i="14"/>
  <c r="M26" i="14"/>
  <c r="P6" i="14"/>
</calcChain>
</file>

<file path=xl/sharedStrings.xml><?xml version="1.0" encoding="utf-8"?>
<sst xmlns="http://schemas.openxmlformats.org/spreadsheetml/2006/main" count="113" uniqueCount="51">
  <si>
    <t>Naziv županije</t>
  </si>
  <si>
    <t>Broj poduz.</t>
  </si>
  <si>
    <t>Broj zaposlenih kod poduzetnika</t>
  </si>
  <si>
    <t>Broj zaposl. kod prorač. koris.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</si>
  <si>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</si>
  <si>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</si>
  <si>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</si>
  <si>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</si>
  <si>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</si>
  <si>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</si>
  <si>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</si>
  <si>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</si>
  <si>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</si>
  <si>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</si>
  <si>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</si>
  <si>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</si>
  <si>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</si>
  <si>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</si>
  <si>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</si>
  <si>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</si>
  <si>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</si>
  <si>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</si>
  <si>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</si>
  <si>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</si>
  <si>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</si>
  <si>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</si>
  <si>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</si>
  <si>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</si>
  <si>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</si>
  <si>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</si>
  <si>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</si>
  <si>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</si>
  <si>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</si>
  <si>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</si>
  <si>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</si>
  <si>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Broj neprof. organ.</t>
  </si>
  <si>
    <t>Br. zaposl. kod neprof. org.</t>
  </si>
  <si>
    <t>Broj prorač. i prorač. korisnika</t>
  </si>
  <si>
    <t>Ukupno RH</t>
  </si>
  <si>
    <t>Ukupno svi kod sve tri skupine (poduzetnika, prorač. i neprofitnih)</t>
  </si>
  <si>
    <t xml:space="preserve">Broj zap. kod sve tri skupine </t>
  </si>
  <si>
    <t>Udio br. zap. kod pod. u uk. br. zap. kod sve tri skupine</t>
  </si>
  <si>
    <t>Udio br. zap. kod prorač. i prorač. korisnika u uk. br. zap. kod sve tri skupine</t>
  </si>
  <si>
    <t>Udio br. zap. kod neprof. org. u uk. br. zap. kod sve tri skupine</t>
  </si>
  <si>
    <t>Tablica 1. Broj poduzetnika, proračuna i proračunskih korisnika, neprofitnih organizacija te broj zaposlenih u svakoj od tri navedene skupine u 2021. godini</t>
  </si>
  <si>
    <t>Izvor: Fina – Godišnji financijski izvještaji poduzetnika, proračuna i proračunskih korisnika, neprofitnih organizacija za 2021.g.</t>
  </si>
  <si>
    <t>Grafikon 1. Top 5 županija s najvećim udjelom broja zaposlenih kod poduzetnika u ukupnom broju zaposlenih kod sve tri skupine u 2021. godini</t>
  </si>
  <si>
    <t>Izvor: Fina – Godišnji financijski izvještaji poduzetnika, proračuna i proračunskih korisnika, neprofitnih organizacija za 2021.</t>
  </si>
  <si>
    <t>Grafikon 2. Top 5 županija s najvećim udjelom broja zaposlenih kod prorač. i prorač. korisnika u ukupnom broju zaposlenih kod sve tri skupine u 2021. godini</t>
  </si>
  <si>
    <t>Izvor: Fina – Godišnji financijski izvještaji poduzetnika, proračuna i proračunskih korisnika, neprofitnih organizacija za 2021. g.</t>
  </si>
  <si>
    <t>Grafikon 3. Top 5 županija s najvećim udjelom broja zaposlenih kod neprofitnih organizacija u ukupnom broju zaposlenih kod sve tri skupine u 2021.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</si>
</sst>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.5"/>
      <color rgb="FFFF0000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0"/>
      </patternFill>
    </fill>
  </fills>
  <borders count="5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indexed="22"/>
      </left>
      <right style="double">
        <color rgb="FFBFBFBF"/>
      </right>
      <top style="thin">
        <color theme="0" tint="-0.24994659260841701"/>
      </top>
      <bottom style="thin">
        <color theme="0"/>
      </bottom>
      <diagonal/>
    </border>
    <border>
      <left style="thin">
        <color indexed="22"/>
      </left>
      <right style="double">
        <color rgb="FFBFBFBF"/>
      </right>
      <top style="thin">
        <color theme="0"/>
      </top>
      <bottom style="thin">
        <color theme="0"/>
      </bottom>
      <diagonal/>
    </border>
    <border>
      <left/>
      <right style="thin">
        <color rgb="FFA6A6A6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rgb="FFA6A6A6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double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double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/>
      <bottom style="thin">
        <color theme="0"/>
      </bottom>
      <diagonal/>
    </border>
  </borders>
  <cellStyleXfs count="32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5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3" fillId="0" borderId="9" xfId="0" applyFont="1" applyBorder="1"/>
    <xf numFmtId="0" fontId="3" fillId="0" borderId="8" xfId="0" applyFont="1" applyBorder="1"/>
    <xf numFmtId="0" fontId="3" fillId="8" borderId="0" xfId="0" applyFont="1" applyFill="1"/>
    <xf numFmtId="0" fontId="4" fillId="0" borderId="0" xfId="1" applyFont="1" applyFill="1" applyBorder="1" applyAlignment="1"/>
    <xf numFmtId="0" fontId="4" fillId="0" borderId="10" xfId="1" applyFont="1" applyFill="1" applyBorder="1" applyAlignment="1"/>
    <xf numFmtId="0" fontId="6" fillId="0" borderId="0" xfId="0" applyFont="1"/>
    <xf numFmtId="0" fontId="7" fillId="0" borderId="0" xfId="0" applyFont="1"/>
    <xf numFmtId="0" fontId="10" fillId="0" borderId="10" xfId="1" applyFont="1" applyFill="1" applyBorder="1" applyAlignment="1"/>
    <xf numFmtId="0" fontId="10" fillId="0" borderId="0" xfId="1" applyFont="1" applyFill="1" applyBorder="1" applyAlignment="1"/>
    <xf numFmtId="0" fontId="8" fillId="0" borderId="0" xfId="0" applyFont="1"/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0" fillId="0" borderId="0" xfId="0"/>
    <xf numFmtId="3" fontId="19" fillId="12" borderId="1" xfId="4" applyNumberFormat="1" applyFont="1" applyFill="1" applyBorder="1" applyAlignment="1">
      <alignment horizontal="right" vertical="center"/>
    </xf>
    <xf numFmtId="3" fontId="19" fillId="12" borderId="1" xfId="2" applyNumberFormat="1" applyFont="1" applyFill="1" applyBorder="1" applyAlignment="1">
      <alignment vertical="center"/>
    </xf>
    <xf numFmtId="3" fontId="19" fillId="12" borderId="1" xfId="3" applyNumberFormat="1" applyFont="1" applyFill="1" applyBorder="1" applyAlignment="1">
      <alignment horizontal="right" vertical="center"/>
    </xf>
    <xf numFmtId="3" fontId="19" fillId="12" borderId="5" xfId="3" applyNumberFormat="1" applyFont="1" applyFill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 wrapText="1"/>
    </xf>
    <xf numFmtId="3" fontId="19" fillId="11" borderId="5" xfId="3" applyNumberFormat="1" applyFont="1" applyFill="1" applyBorder="1" applyAlignment="1">
      <alignment horizontal="right" vertical="center"/>
    </xf>
    <xf numFmtId="3" fontId="19" fillId="11" borderId="1" xfId="3" applyNumberFormat="1" applyFont="1" applyFill="1" applyBorder="1" applyAlignment="1">
      <alignment horizontal="right" vertical="center"/>
    </xf>
    <xf numFmtId="3" fontId="19" fillId="11" borderId="1" xfId="4" applyNumberFormat="1" applyFont="1" applyFill="1" applyBorder="1" applyAlignment="1">
      <alignment horizontal="right" vertical="center"/>
    </xf>
    <xf numFmtId="3" fontId="12" fillId="13" borderId="18" xfId="1" applyNumberFormat="1" applyFont="1" applyFill="1" applyBorder="1" applyAlignment="1"/>
    <xf numFmtId="3" fontId="12" fillId="13" borderId="19" xfId="1" applyNumberFormat="1" applyFont="1" applyFill="1" applyBorder="1" applyAlignment="1"/>
    <xf numFmtId="3" fontId="12" fillId="0" borderId="18" xfId="0" applyNumberFormat="1" applyFont="1" applyBorder="1" applyAlignment="1">
      <alignment horizontal="right" vertical="center"/>
    </xf>
    <xf numFmtId="3" fontId="19" fillId="12" borderId="18" xfId="4" applyNumberFormat="1" applyFont="1" applyFill="1" applyBorder="1" applyAlignment="1">
      <alignment horizontal="right" vertical="center"/>
    </xf>
    <xf numFmtId="3" fontId="19" fillId="12" borderId="18" xfId="2" applyNumberFormat="1" applyFont="1" applyFill="1" applyBorder="1" applyAlignment="1">
      <alignment vertical="center"/>
    </xf>
    <xf numFmtId="3" fontId="19" fillId="0" borderId="23" xfId="0" applyNumberFormat="1" applyFont="1" applyBorder="1" applyAlignment="1">
      <alignment horizontal="right" vertical="center" wrapText="1"/>
    </xf>
    <xf numFmtId="0" fontId="9" fillId="3" borderId="25" xfId="0" applyFont="1" applyFill="1" applyBorder="1" applyAlignment="1">
      <alignment horizontal="center" vertical="center" wrapText="1"/>
    </xf>
    <xf numFmtId="3" fontId="19" fillId="11" borderId="18" xfId="4" applyNumberFormat="1" applyFont="1" applyFill="1" applyBorder="1" applyAlignment="1">
      <alignment horizontal="right" vertical="center"/>
    </xf>
    <xf numFmtId="3" fontId="19" fillId="11" borderId="13" xfId="3" applyNumberFormat="1" applyFont="1" applyFill="1" applyBorder="1" applyAlignment="1">
      <alignment horizontal="right" vertical="center"/>
    </xf>
    <xf numFmtId="3" fontId="19" fillId="11" borderId="12" xfId="3" applyNumberFormat="1" applyFont="1" applyFill="1" applyBorder="1" applyAlignment="1">
      <alignment horizontal="right" vertical="center"/>
    </xf>
    <xf numFmtId="3" fontId="19" fillId="0" borderId="26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26" fillId="0" borderId="0" xfId="0" applyFont="1"/>
    <xf numFmtId="0" fontId="27" fillId="0" borderId="0" xfId="0" applyFont="1" applyAlignment="1">
      <alignment vertical="center"/>
    </xf>
    <xf numFmtId="0" fontId="15" fillId="7" borderId="37" xfId="0" applyFont="1" applyFill="1" applyBorder="1" applyAlignment="1">
      <alignment vertical="center"/>
    </xf>
    <xf numFmtId="0" fontId="15" fillId="9" borderId="37" xfId="0" applyFont="1" applyFill="1" applyBorder="1" applyAlignment="1">
      <alignment vertical="center"/>
    </xf>
    <xf numFmtId="0" fontId="16" fillId="10" borderId="39" xfId="1" applyFont="1" applyFill="1" applyBorder="1" applyAlignment="1">
      <alignment vertical="center"/>
    </xf>
    <xf numFmtId="3" fontId="16" fillId="10" borderId="25" xfId="1" applyNumberFormat="1" applyFont="1" applyFill="1" applyBorder="1" applyAlignment="1">
      <alignment vertical="center"/>
    </xf>
    <xf numFmtId="3" fontId="11" fillId="14" borderId="41" xfId="0" applyNumberFormat="1" applyFont="1" applyFill="1" applyBorder="1" applyAlignment="1">
      <alignment horizontal="right" vertical="center" wrapText="1"/>
    </xf>
    <xf numFmtId="3" fontId="11" fillId="14" borderId="1" xfId="0" applyNumberFormat="1" applyFont="1" applyFill="1" applyBorder="1" applyAlignment="1">
      <alignment horizontal="right" vertical="center" wrapText="1"/>
    </xf>
    <xf numFmtId="3" fontId="11" fillId="14" borderId="42" xfId="0" applyNumberFormat="1" applyFont="1" applyFill="1" applyBorder="1" applyAlignment="1">
      <alignment horizontal="right" vertical="center" wrapText="1"/>
    </xf>
    <xf numFmtId="3" fontId="11" fillId="14" borderId="43" xfId="0" applyNumberFormat="1" applyFont="1" applyFill="1" applyBorder="1" applyAlignment="1">
      <alignment horizontal="right" vertical="center" wrapText="1"/>
    </xf>
    <xf numFmtId="3" fontId="11" fillId="14" borderId="31" xfId="0" applyNumberFormat="1" applyFont="1" applyFill="1" applyBorder="1" applyAlignment="1">
      <alignment horizontal="right" vertical="center" wrapText="1"/>
    </xf>
    <xf numFmtId="3" fontId="11" fillId="14" borderId="4" xfId="0" applyNumberFormat="1" applyFont="1" applyFill="1" applyBorder="1" applyAlignment="1">
      <alignment horizontal="right" vertical="center" wrapText="1"/>
    </xf>
    <xf numFmtId="3" fontId="11" fillId="14" borderId="44" xfId="0" applyNumberFormat="1" applyFont="1" applyFill="1" applyBorder="1" applyAlignment="1">
      <alignment horizontal="right" vertical="center" wrapText="1"/>
    </xf>
    <xf numFmtId="3" fontId="11" fillId="14" borderId="45" xfId="0" applyNumberFormat="1" applyFont="1" applyFill="1" applyBorder="1" applyAlignment="1">
      <alignment horizontal="right" vertical="center" wrapText="1"/>
    </xf>
    <xf numFmtId="3" fontId="11" fillId="14" borderId="30" xfId="0" applyNumberFormat="1" applyFont="1" applyFill="1" applyBorder="1" applyAlignment="1">
      <alignment horizontal="right" vertical="center" wrapText="1"/>
    </xf>
    <xf numFmtId="3" fontId="11" fillId="14" borderId="3" xfId="0" applyNumberFormat="1" applyFont="1" applyFill="1" applyBorder="1" applyAlignment="1">
      <alignment horizontal="right" vertical="center" wrapText="1"/>
    </xf>
    <xf numFmtId="3" fontId="17" fillId="15" borderId="46" xfId="0" applyNumberFormat="1" applyFont="1" applyFill="1" applyBorder="1" applyAlignment="1">
      <alignment horizontal="right" vertical="center" wrapText="1"/>
    </xf>
    <xf numFmtId="3" fontId="17" fillId="15" borderId="47" xfId="0" applyNumberFormat="1" applyFont="1" applyFill="1" applyBorder="1" applyAlignment="1">
      <alignment horizontal="right" vertical="center" wrapText="1"/>
    </xf>
    <xf numFmtId="164" fontId="12" fillId="6" borderId="21" xfId="0" applyNumberFormat="1" applyFont="1" applyFill="1" applyBorder="1" applyAlignment="1">
      <alignment horizontal="center"/>
    </xf>
    <xf numFmtId="164" fontId="12" fillId="6" borderId="38" xfId="0" applyNumberFormat="1" applyFont="1" applyFill="1" applyBorder="1" applyAlignment="1">
      <alignment horizontal="center"/>
    </xf>
    <xf numFmtId="164" fontId="16" fillId="10" borderId="40" xfId="0" applyNumberFormat="1" applyFont="1" applyFill="1" applyBorder="1" applyAlignment="1">
      <alignment horizontal="center"/>
    </xf>
    <xf numFmtId="164" fontId="12" fillId="6" borderId="19" xfId="0" applyNumberFormat="1" applyFont="1" applyFill="1" applyBorder="1" applyAlignment="1">
      <alignment horizontal="center"/>
    </xf>
    <xf numFmtId="164" fontId="12" fillId="8" borderId="19" xfId="0" applyNumberFormat="1" applyFont="1" applyFill="1" applyBorder="1" applyAlignment="1">
      <alignment horizontal="center"/>
    </xf>
    <xf numFmtId="3" fontId="16" fillId="10" borderId="48" xfId="1" applyNumberFormat="1" applyFont="1" applyFill="1" applyBorder="1" applyAlignment="1"/>
    <xf numFmtId="3" fontId="16" fillId="13" borderId="50" xfId="1" applyNumberFormat="1" applyFont="1" applyFill="1" applyBorder="1" applyAlignment="1"/>
    <xf numFmtId="3" fontId="17" fillId="15" borderId="51" xfId="0" applyNumberFormat="1" applyFont="1" applyFill="1" applyBorder="1" applyAlignment="1">
      <alignment horizontal="right" vertical="center" wrapText="1"/>
    </xf>
    <xf numFmtId="3" fontId="17" fillId="15" borderId="49" xfId="0" applyNumberFormat="1" applyFont="1" applyFill="1" applyBorder="1" applyAlignment="1">
      <alignment horizontal="right" vertical="center" wrapText="1"/>
    </xf>
    <xf numFmtId="164" fontId="16" fillId="10" borderId="46" xfId="0" applyNumberFormat="1" applyFont="1" applyFill="1" applyBorder="1" applyAlignment="1">
      <alignment horizontal="center"/>
    </xf>
    <xf numFmtId="3" fontId="16" fillId="10" borderId="48" xfId="1" applyNumberFormat="1" applyFont="1" applyFill="1" applyBorder="1" applyAlignment="1">
      <alignment vertical="center"/>
    </xf>
    <xf numFmtId="164" fontId="16" fillId="10" borderId="50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5" fillId="6" borderId="3" xfId="0" applyFont="1" applyFill="1" applyBorder="1" applyAlignment="1">
      <alignment vertical="center"/>
    </xf>
    <xf numFmtId="3" fontId="12" fillId="17" borderId="52" xfId="0" applyNumberFormat="1" applyFont="1" applyFill="1" applyBorder="1" applyAlignment="1">
      <alignment horizontal="right" vertical="center"/>
    </xf>
    <xf numFmtId="3" fontId="19" fillId="6" borderId="5" xfId="0" applyNumberFormat="1" applyFont="1" applyFill="1" applyBorder="1" applyAlignment="1">
      <alignment horizontal="right" vertical="center" wrapText="1"/>
    </xf>
    <xf numFmtId="3" fontId="11" fillId="6" borderId="1" xfId="0" applyNumberFormat="1" applyFont="1" applyFill="1" applyBorder="1" applyAlignment="1">
      <alignment horizontal="right" vertical="center" wrapText="1"/>
    </xf>
    <xf numFmtId="3" fontId="19" fillId="12" borderId="5" xfId="2" applyNumberFormat="1" applyFont="1" applyFill="1" applyBorder="1" applyAlignment="1">
      <alignment vertical="center"/>
    </xf>
    <xf numFmtId="3" fontId="12" fillId="17" borderId="52" xfId="1" applyNumberFormat="1" applyFont="1" applyFill="1" applyBorder="1" applyAlignment="1"/>
    <xf numFmtId="3" fontId="19" fillId="11" borderId="5" xfId="4" applyNumberFormat="1" applyFont="1" applyFill="1" applyBorder="1" applyAlignment="1">
      <alignment horizontal="right" vertical="center"/>
    </xf>
    <xf numFmtId="3" fontId="19" fillId="12" borderId="5" xfId="4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2" fillId="18" borderId="19" xfId="0" applyNumberFormat="1" applyFont="1" applyFill="1" applyBorder="1" applyAlignment="1">
      <alignment horizontal="center"/>
    </xf>
    <xf numFmtId="164" fontId="12" fillId="18" borderId="1" xfId="0" applyNumberFormat="1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19" borderId="15" xfId="1" applyFont="1" applyFill="1" applyBorder="1" applyAlignment="1">
      <alignment horizontal="center" vertical="center" wrapText="1"/>
    </xf>
    <xf numFmtId="0" fontId="9" fillId="19" borderId="22" xfId="1" applyFont="1" applyFill="1" applyBorder="1" applyAlignment="1">
      <alignment horizontal="center" vertical="center" wrapText="1"/>
    </xf>
    <xf numFmtId="0" fontId="9" fillId="19" borderId="53" xfId="1" applyFont="1" applyFill="1" applyBorder="1" applyAlignment="1">
      <alignment horizontal="center" vertical="center" wrapText="1"/>
    </xf>
    <xf numFmtId="0" fontId="9" fillId="19" borderId="54" xfId="1" applyFont="1" applyFill="1" applyBorder="1" applyAlignment="1">
      <alignment horizontal="center" vertical="center" wrapText="1"/>
    </xf>
    <xf numFmtId="0" fontId="9" fillId="19" borderId="14" xfId="1" applyFont="1" applyFill="1" applyBorder="1" applyAlignment="1">
      <alignment horizontal="center" vertical="center" wrapText="1"/>
    </xf>
    <xf numFmtId="0" fontId="9" fillId="19" borderId="20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</cellXfs>
  <cellStyles count="32">
    <cellStyle name="40% - Naglasak1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17"/>
    <cellStyle name="Normal 2 2" xfId="18"/>
    <cellStyle name="Normal 3" xfId="19"/>
    <cellStyle name="Normal 3 2" xfId="20"/>
    <cellStyle name="Normal 4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" xfId="0" builtinId="0"/>
    <cellStyle name="Normalno 2" xfId="2"/>
    <cellStyle name="Normalno 3" xfId="28"/>
    <cellStyle name="Normalno 4" xfId="30"/>
    <cellStyle name="Normalno_List1" xfId="1"/>
    <cellStyle name="Obično_Blok. građ. - po Ž, G i O" xfId="31"/>
    <cellStyle name="Obično_List1" xfId="3"/>
    <cellStyle name="Obično_Proracunski" xfId="4"/>
    <cellStyle name="Percent 2" xfId="29"/>
  </cellStyles>
  <dxfs count="0"/>
  <tableStyles count="0" defaultTableStyle="TableStyleMedium2" defaultPivotStyle="PivotStyleLight16"/>
  <colors>
    <mruColors>
      <color rgb="FFC0D2E6"/>
      <color rgb="FFB7DEE7"/>
      <color rgb="FF5C93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3394355392688E-2"/>
          <c:y val="4.6556651349457703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1_poduzetnici'!$I$3</c:f>
              <c:strCache>
                <c:ptCount val="1"/>
                <c:pt idx="0">
                  <c:v>Udio br. zap. kod pod. u uk. br. zap. kod sve tri skupine</c:v>
                </c:pt>
              </c:strCache>
            </c:strRef>
          </c:tx>
          <c:explosion val="26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7.4217747265319267E-2"/>
                  <c:y val="6.5150009026003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374095561132984"/>
                  <c:y val="-0.13354669960640361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840872217188243E-2"/>
                  <c:y val="-0.23025225305836511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8484979701"/>
                  <c:y val="-0.115101392627769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1_poduzetnici'!$A$5:$A$9</c:f>
              <c:strCache>
                <c:ptCount val="5"/>
                <c:pt idx="0">
                  <c:v>Zagrebačka</c:v>
                </c:pt>
                <c:pt idx="1">
                  <c:v>Međimurska</c:v>
                </c:pt>
                <c:pt idx="2">
                  <c:v>Varaždinska</c:v>
                </c:pt>
                <c:pt idx="3">
                  <c:v>Istarska</c:v>
                </c:pt>
                <c:pt idx="4">
                  <c:v>Koprivničko-križevačka</c:v>
                </c:pt>
              </c:strCache>
            </c:strRef>
          </c:cat>
          <c:val>
            <c:numRef>
              <c:f>'Grafikon 1_poduzetnici'!$I$5:$I$9</c:f>
              <c:numCache>
                <c:formatCode>0.0%</c:formatCode>
                <c:ptCount val="5"/>
                <c:pt idx="0">
                  <c:v>0.86157187738373819</c:v>
                </c:pt>
                <c:pt idx="1">
                  <c:v>0.8407480372842483</c:v>
                </c:pt>
                <c:pt idx="2">
                  <c:v>0.81914835114475826</c:v>
                </c:pt>
                <c:pt idx="3">
                  <c:v>0.79806495769039321</c:v>
                </c:pt>
                <c:pt idx="4">
                  <c:v>0.76360052011241142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14817161017519"/>
          <c:y val="0.21061425980475393"/>
          <c:w val="0.24564258815474152"/>
          <c:h val="0.38756743511798114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29323305250524"/>
          <c:y val="1.5435177715051698E-2"/>
          <c:w val="0.50393124518485732"/>
          <c:h val="0.62038049057691624"/>
        </c:manualLayout>
      </c:layout>
      <c:pie3DChart>
        <c:varyColors val="1"/>
        <c:ser>
          <c:idx val="0"/>
          <c:order val="0"/>
          <c:tx>
            <c:strRef>
              <c:f>'Grafikon 2. proračuni'!$L$3</c:f>
              <c:strCache>
                <c:ptCount val="1"/>
                <c:pt idx="0">
                  <c:v>Udio br. zap. kod prorač. i prorač. korisnika u uk. br. zap. kod sve tri skupine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8.6352429483013346E-2"/>
                  <c:y val="5.3761092363454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34922889431068"/>
                  <c:y val="-0.12251593550806149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749156270510761E-2"/>
                  <c:y val="-0.2033908261467316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313068829527678"/>
                  <c:y val="-9.74784401949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076990376202943E-2"/>
                  <c:y val="6.922798898135094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proračuni'!$A$5:$A$9</c:f>
              <c:strCache>
                <c:ptCount val="5"/>
                <c:pt idx="0">
                  <c:v>Ličko-senjska</c:v>
                </c:pt>
                <c:pt idx="1">
                  <c:v>Šibensko-kninska</c:v>
                </c:pt>
                <c:pt idx="2">
                  <c:v>Požeško-slavonska</c:v>
                </c:pt>
                <c:pt idx="3">
                  <c:v>Sisačko-moslavačka</c:v>
                </c:pt>
                <c:pt idx="4">
                  <c:v>Vukovarsko-srijemska</c:v>
                </c:pt>
              </c:strCache>
            </c:strRef>
          </c:cat>
          <c:val>
            <c:numRef>
              <c:f>'Grafikon 2. proračuni'!$L$5:$L$9</c:f>
              <c:numCache>
                <c:formatCode>0.0%</c:formatCode>
                <c:ptCount val="5"/>
                <c:pt idx="0">
                  <c:v>0.4223588596981554</c:v>
                </c:pt>
                <c:pt idx="1">
                  <c:v>0.31918819188191883</c:v>
                </c:pt>
                <c:pt idx="2">
                  <c:v>0.31877473252235089</c:v>
                </c:pt>
                <c:pt idx="3">
                  <c:v>0.3028022034420228</c:v>
                </c:pt>
                <c:pt idx="4">
                  <c:v>0.29956398229503867</c:v>
                </c:pt>
              </c:numCache>
            </c:numRef>
          </c:val>
        </c:ser>
        <c:ser>
          <c:idx val="1"/>
          <c:order val="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381205860355041"/>
          <c:y val="0.21938528711948391"/>
          <c:w val="0.258270559301228"/>
          <c:h val="0.3021872640974993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696525359026397E-2"/>
          <c:y val="6.9185556933154483E-3"/>
          <c:w val="0.51584121444000841"/>
          <c:h val="0.62971304567375175"/>
        </c:manualLayout>
      </c:layout>
      <c:pie3DChart>
        <c:varyColors val="1"/>
        <c:ser>
          <c:idx val="0"/>
          <c:order val="0"/>
          <c:tx>
            <c:strRef>
              <c:f>'Grafikon 3. neprofitni'!$O$3</c:f>
              <c:strCache>
                <c:ptCount val="1"/>
                <c:pt idx="0">
                  <c:v>Udio br. zap. kod neprof. org. u uk. br. zap. kod sve tri skupine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8.1849010400166067E-2"/>
                  <c:y val="6.41902310348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153449873282899"/>
                  <c:y val="-0.1769286888483937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054627515117344E-2"/>
                  <c:y val="-0.19329673900577268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8649116942475039E-2"/>
                  <c:y val="7.274795152472825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3. neprofitni'!$A$5:$A$9</c:f>
              <c:strCache>
                <c:ptCount val="5"/>
                <c:pt idx="0">
                  <c:v>Šibensko-kninska</c:v>
                </c:pt>
                <c:pt idx="1">
                  <c:v>Virovitičko-podravska</c:v>
                </c:pt>
                <c:pt idx="2">
                  <c:v>Bjelovarsko-bilogorska</c:v>
                </c:pt>
                <c:pt idx="3">
                  <c:v>Dubrovačko-neretvanska</c:v>
                </c:pt>
                <c:pt idx="4">
                  <c:v>Osječko-baranjska</c:v>
                </c:pt>
              </c:strCache>
            </c:strRef>
          </c:cat>
          <c:val>
            <c:numRef>
              <c:f>'Grafikon 3. neprofitni'!$O$5:$O$9</c:f>
              <c:numCache>
                <c:formatCode>0.0%</c:formatCode>
                <c:ptCount val="5"/>
                <c:pt idx="0">
                  <c:v>5.0812805425351548E-2</c:v>
                </c:pt>
                <c:pt idx="1">
                  <c:v>3.4540188269370019E-2</c:v>
                </c:pt>
                <c:pt idx="2">
                  <c:v>3.287909273824767E-2</c:v>
                </c:pt>
                <c:pt idx="3">
                  <c:v>3.2609831724906807E-2</c:v>
                </c:pt>
                <c:pt idx="4">
                  <c:v>3.1467759735141099E-2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7470781327"/>
          <c:y val="0.20904258781159829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60614</xdr:rowOff>
    </xdr:from>
    <xdr:to>
      <xdr:col>0</xdr:col>
      <xdr:colOff>1304657</xdr:colOff>
      <xdr:row>1</xdr:row>
      <xdr:rowOff>144458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614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207817</xdr:colOff>
      <xdr:row>12</xdr:row>
      <xdr:rowOff>25975</xdr:rowOff>
    </xdr:from>
    <xdr:to>
      <xdr:col>8</xdr:col>
      <xdr:colOff>545524</xdr:colOff>
      <xdr:row>26</xdr:row>
      <xdr:rowOff>155863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47625</xdr:rowOff>
    </xdr:from>
    <xdr:to>
      <xdr:col>1</xdr:col>
      <xdr:colOff>189366</xdr:colOff>
      <xdr:row>1</xdr:row>
      <xdr:rowOff>131469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7625"/>
          <a:ext cx="1303791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22</xdr:row>
      <xdr:rowOff>171450</xdr:rowOff>
    </xdr:from>
    <xdr:to>
      <xdr:col>8</xdr:col>
      <xdr:colOff>400050</xdr:colOff>
      <xdr:row>26</xdr:row>
      <xdr:rowOff>57150</xdr:rowOff>
    </xdr:to>
    <xdr:pic>
      <xdr:nvPicPr>
        <xdr:cNvPr id="7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895850"/>
          <a:ext cx="5524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44011</xdr:colOff>
      <xdr:row>12</xdr:row>
      <xdr:rowOff>69273</xdr:rowOff>
    </xdr:from>
    <xdr:to>
      <xdr:col>8</xdr:col>
      <xdr:colOff>86141</xdr:colOff>
      <xdr:row>26</xdr:row>
      <xdr:rowOff>114300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57150</xdr:rowOff>
    </xdr:from>
    <xdr:to>
      <xdr:col>0</xdr:col>
      <xdr:colOff>1390382</xdr:colOff>
      <xdr:row>1</xdr:row>
      <xdr:rowOff>140994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57150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20</xdr:row>
      <xdr:rowOff>171450</xdr:rowOff>
    </xdr:from>
    <xdr:to>
      <xdr:col>7</xdr:col>
      <xdr:colOff>447675</xdr:colOff>
      <xdr:row>26</xdr:row>
      <xdr:rowOff>57150</xdr:rowOff>
    </xdr:to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667250"/>
          <a:ext cx="561022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34635</xdr:colOff>
      <xdr:row>12</xdr:row>
      <xdr:rowOff>164523</xdr:rowOff>
    </xdr:from>
    <xdr:to>
      <xdr:col>8</xdr:col>
      <xdr:colOff>493569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47625</xdr:rowOff>
    </xdr:from>
    <xdr:to>
      <xdr:col>0</xdr:col>
      <xdr:colOff>1380857</xdr:colOff>
      <xdr:row>1</xdr:row>
      <xdr:rowOff>131469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22</xdr:row>
      <xdr:rowOff>28575</xdr:rowOff>
    </xdr:from>
    <xdr:to>
      <xdr:col>8</xdr:col>
      <xdr:colOff>285750</xdr:colOff>
      <xdr:row>27</xdr:row>
      <xdr:rowOff>85725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572000"/>
          <a:ext cx="55054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W66"/>
  <sheetViews>
    <sheetView tabSelected="1" zoomScaleNormal="100" workbookViewId="0">
      <selection activeCell="B2" sqref="B2"/>
    </sheetView>
  </sheetViews>
  <sheetFormatPr defaultRowHeight="15" x14ac:dyDescent="0.25"/>
  <cols>
    <col min="1" max="1" width="22.28515625" style="17" customWidth="1"/>
    <col min="2" max="2" width="11.140625" style="17" customWidth="1"/>
    <col min="3" max="3" width="11.7109375" style="17" customWidth="1"/>
    <col min="4" max="4" width="10.42578125" style="17" customWidth="1"/>
    <col min="5" max="5" width="9.28515625" style="17" customWidth="1"/>
    <col min="6" max="6" width="8.5703125" style="17" customWidth="1"/>
    <col min="7" max="8" width="11.28515625" style="17" bestFit="1" customWidth="1"/>
    <col min="9" max="9" width="9" style="17" customWidth="1"/>
    <col min="10" max="10" width="11.5703125" style="17" customWidth="1"/>
    <col min="11" max="11" width="11.42578125" style="17" customWidth="1"/>
    <col min="12" max="12" width="11" style="17" customWidth="1"/>
    <col min="13" max="13" width="13.7109375" style="17" customWidth="1"/>
    <col min="14" max="14" width="7.85546875" style="17" customWidth="1"/>
    <col min="15" max="15" width="9.28515625" style="17" customWidth="1"/>
    <col min="16" max="16" width="12" style="17" customWidth="1"/>
    <col min="17" max="17" width="10.28515625" style="17" bestFit="1" customWidth="1"/>
    <col min="18" max="18" width="5.5703125" style="17" bestFit="1" customWidth="1"/>
    <col min="19" max="19" width="9" style="17" customWidth="1"/>
    <col min="20" max="20" width="9.85546875" style="17" bestFit="1" customWidth="1"/>
    <col min="21" max="21" width="10.28515625" style="17" bestFit="1" customWidth="1"/>
    <col min="22" max="22" width="5.5703125" style="17" bestFit="1" customWidth="1"/>
    <col min="23" max="23" width="12.28515625" style="17" bestFit="1" customWidth="1"/>
    <col min="24" max="24" width="10.28515625" style="17" bestFit="1" customWidth="1"/>
    <col min="25" max="25" width="5.5703125" style="17" bestFit="1" customWidth="1"/>
    <col min="26" max="27" width="10.28515625" style="17" bestFit="1" customWidth="1"/>
    <col min="28" max="28" width="5.5703125" style="17" bestFit="1" customWidth="1"/>
    <col min="29" max="30" width="9.140625" style="17"/>
    <col min="31" max="31" width="5.5703125" style="17" bestFit="1" customWidth="1"/>
    <col min="32" max="33" width="10.140625" style="17" bestFit="1" customWidth="1"/>
    <col min="34" max="34" width="5.5703125" style="17" bestFit="1" customWidth="1"/>
    <col min="35" max="35" width="7.7109375" style="17" bestFit="1" customWidth="1"/>
    <col min="36" max="36" width="8.28515625" style="17" bestFit="1" customWidth="1"/>
    <col min="37" max="37" width="8" style="17" bestFit="1" customWidth="1"/>
    <col min="38" max="39" width="11.28515625" style="17" bestFit="1" customWidth="1"/>
    <col min="40" max="40" width="5.5703125" style="17" bestFit="1" customWidth="1"/>
    <col min="41" max="42" width="11.28515625" style="17" bestFit="1" customWidth="1"/>
    <col min="43" max="43" width="5.5703125" style="17" bestFit="1" customWidth="1"/>
    <col min="44" max="45" width="10.28515625" style="17" bestFit="1" customWidth="1"/>
    <col min="46" max="46" width="5.5703125" style="17" bestFit="1" customWidth="1"/>
    <col min="47" max="47" width="7.7109375" style="17" bestFit="1" customWidth="1"/>
    <col min="48" max="48" width="8.5703125" style="17" bestFit="1" customWidth="1"/>
    <col min="49" max="49" width="8.85546875" style="17" bestFit="1" customWidth="1"/>
    <col min="50" max="51" width="10.28515625" style="17" bestFit="1" customWidth="1"/>
    <col min="52" max="52" width="5.5703125" style="17" bestFit="1" customWidth="1"/>
    <col min="53" max="16384" width="9.140625" style="17"/>
  </cols>
  <sheetData>
    <row r="3" spans="1:49" x14ac:dyDescent="0.25">
      <c r="A3" s="38" t="s">
        <v>44</v>
      </c>
      <c r="B3" s="8"/>
      <c r="C3" s="8"/>
    </row>
    <row r="4" spans="1:49" s="1" customFormat="1" ht="15" customHeight="1" x14ac:dyDescent="0.25">
      <c r="A4" s="83" t="s">
        <v>0</v>
      </c>
      <c r="B4" s="85" t="s">
        <v>40</v>
      </c>
      <c r="C4" s="90" t="s">
        <v>39</v>
      </c>
      <c r="D4" s="85" t="s">
        <v>1</v>
      </c>
      <c r="E4" s="92" t="s">
        <v>2</v>
      </c>
      <c r="F4" s="93"/>
      <c r="G4" s="93"/>
      <c r="H4" s="93"/>
      <c r="I4" s="94"/>
      <c r="J4" s="88" t="s">
        <v>41</v>
      </c>
      <c r="K4" s="81" t="s">
        <v>37</v>
      </c>
      <c r="L4" s="95" t="s">
        <v>3</v>
      </c>
      <c r="M4" s="97" t="s">
        <v>42</v>
      </c>
      <c r="N4" s="98" t="s">
        <v>35</v>
      </c>
      <c r="O4" s="100" t="s">
        <v>36</v>
      </c>
      <c r="P4" s="102" t="s">
        <v>43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</row>
    <row r="5" spans="1:49" s="1" customFormat="1" ht="52.5" customHeight="1" x14ac:dyDescent="0.25">
      <c r="A5" s="84"/>
      <c r="B5" s="86"/>
      <c r="C5" s="91"/>
      <c r="D5" s="87"/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89"/>
      <c r="K5" s="82"/>
      <c r="L5" s="96"/>
      <c r="M5" s="91"/>
      <c r="N5" s="99"/>
      <c r="O5" s="101"/>
      <c r="P5" s="103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</row>
    <row r="6" spans="1:49" s="3" customFormat="1" x14ac:dyDescent="0.25">
      <c r="A6" s="40" t="s">
        <v>15</v>
      </c>
      <c r="B6" s="26">
        <f>E6+L6+O6</f>
        <v>21868</v>
      </c>
      <c r="C6" s="27">
        <f>D6+K6+N6</f>
        <v>2842</v>
      </c>
      <c r="D6" s="31">
        <v>2350</v>
      </c>
      <c r="E6" s="46">
        <v>15289</v>
      </c>
      <c r="F6" s="48">
        <v>1006</v>
      </c>
      <c r="G6" s="52">
        <v>3860</v>
      </c>
      <c r="H6" s="44">
        <v>4966</v>
      </c>
      <c r="I6" s="50">
        <v>5457</v>
      </c>
      <c r="J6" s="56">
        <f>E6/B6</f>
        <v>0.69914944210718855</v>
      </c>
      <c r="K6" s="29">
        <v>125</v>
      </c>
      <c r="L6" s="18">
        <v>5860</v>
      </c>
      <c r="M6" s="59">
        <f t="shared" ref="M6:M26" si="0">L6/B6</f>
        <v>0.26797146515456377</v>
      </c>
      <c r="N6" s="34">
        <v>367</v>
      </c>
      <c r="O6" s="35">
        <v>719</v>
      </c>
      <c r="P6" s="57">
        <f t="shared" ref="P6:P26" si="1">O6/B6</f>
        <v>3.287909273824767E-2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</row>
    <row r="7" spans="1:49" s="4" customFormat="1" x14ac:dyDescent="0.25">
      <c r="A7" s="41" t="s">
        <v>20</v>
      </c>
      <c r="B7" s="28">
        <f>E7+L7+O7</f>
        <v>27152</v>
      </c>
      <c r="C7" s="27">
        <f>D7+K7+N7</f>
        <v>2682</v>
      </c>
      <c r="D7" s="22">
        <v>2228</v>
      </c>
      <c r="E7" s="47">
        <v>19409</v>
      </c>
      <c r="F7" s="49">
        <v>2697</v>
      </c>
      <c r="G7" s="53">
        <v>3538</v>
      </c>
      <c r="H7" s="45">
        <v>7278</v>
      </c>
      <c r="I7" s="51">
        <v>5896</v>
      </c>
      <c r="J7" s="56">
        <f t="shared" ref="J7:J26" si="2">E7/B7</f>
        <v>0.714827637006482</v>
      </c>
      <c r="K7" s="29">
        <v>115</v>
      </c>
      <c r="L7" s="18">
        <v>6897</v>
      </c>
      <c r="M7" s="60">
        <f t="shared" si="0"/>
        <v>0.25401443724219208</v>
      </c>
      <c r="N7" s="23">
        <v>339</v>
      </c>
      <c r="O7" s="24">
        <v>846</v>
      </c>
      <c r="P7" s="57">
        <f t="shared" si="1"/>
        <v>3.1157925751325869E-2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</row>
    <row r="8" spans="1:49" s="3" customFormat="1" x14ac:dyDescent="0.25">
      <c r="A8" s="40" t="s">
        <v>27</v>
      </c>
      <c r="B8" s="26">
        <f t="shared" ref="B7:B26" si="3">E8+L8+O8</f>
        <v>28703</v>
      </c>
      <c r="C8" s="27">
        <f t="shared" ref="C8:C25" si="4">D8+K8+N8</f>
        <v>5169</v>
      </c>
      <c r="D8" s="22">
        <v>4450</v>
      </c>
      <c r="E8" s="47">
        <v>19619</v>
      </c>
      <c r="F8" s="49">
        <v>1321</v>
      </c>
      <c r="G8" s="53">
        <v>3628</v>
      </c>
      <c r="H8" s="45">
        <v>6156</v>
      </c>
      <c r="I8" s="51">
        <v>8514</v>
      </c>
      <c r="J8" s="56">
        <f t="shared" si="2"/>
        <v>0.68351740236212244</v>
      </c>
      <c r="K8" s="29">
        <v>165</v>
      </c>
      <c r="L8" s="18">
        <v>8148</v>
      </c>
      <c r="M8" s="59">
        <f t="shared" si="0"/>
        <v>0.28387276591297078</v>
      </c>
      <c r="N8" s="23">
        <v>554</v>
      </c>
      <c r="O8" s="24">
        <v>936</v>
      </c>
      <c r="P8" s="57">
        <f t="shared" si="1"/>
        <v>3.2609831724906807E-2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</row>
    <row r="9" spans="1:49" s="4" customFormat="1" x14ac:dyDescent="0.25">
      <c r="A9" s="41" t="s">
        <v>29</v>
      </c>
      <c r="B9" s="28">
        <f t="shared" si="3"/>
        <v>535869</v>
      </c>
      <c r="C9" s="27">
        <f t="shared" si="4"/>
        <v>53126</v>
      </c>
      <c r="D9" s="22">
        <v>47956</v>
      </c>
      <c r="E9" s="47">
        <v>370821</v>
      </c>
      <c r="F9" s="49">
        <v>151739</v>
      </c>
      <c r="G9" s="53">
        <v>61765</v>
      </c>
      <c r="H9" s="45">
        <v>77781</v>
      </c>
      <c r="I9" s="51">
        <v>79536</v>
      </c>
      <c r="J9" s="56">
        <f t="shared" si="2"/>
        <v>0.69199935058755035</v>
      </c>
      <c r="K9" s="29">
        <v>559</v>
      </c>
      <c r="L9" s="18">
        <v>152881</v>
      </c>
      <c r="M9" s="60">
        <f t="shared" si="0"/>
        <v>0.28529547333396782</v>
      </c>
      <c r="N9" s="23">
        <v>4611</v>
      </c>
      <c r="O9" s="23">
        <v>12167</v>
      </c>
      <c r="P9" s="57">
        <f t="shared" si="1"/>
        <v>2.2705176078481867E-2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</row>
    <row r="10" spans="1:49" s="3" customFormat="1" x14ac:dyDescent="0.25">
      <c r="A10" s="40" t="s">
        <v>26</v>
      </c>
      <c r="B10" s="26">
        <f t="shared" si="3"/>
        <v>64288</v>
      </c>
      <c r="C10" s="27">
        <f t="shared" si="4"/>
        <v>12985</v>
      </c>
      <c r="D10" s="22">
        <v>11785</v>
      </c>
      <c r="E10" s="47">
        <v>51306</v>
      </c>
      <c r="F10" s="49">
        <v>11947</v>
      </c>
      <c r="G10" s="53">
        <v>7505</v>
      </c>
      <c r="H10" s="45">
        <v>13364</v>
      </c>
      <c r="I10" s="51">
        <v>18490</v>
      </c>
      <c r="J10" s="56">
        <f t="shared" si="2"/>
        <v>0.79806495769039321</v>
      </c>
      <c r="K10" s="29">
        <v>221</v>
      </c>
      <c r="L10" s="18">
        <v>12091</v>
      </c>
      <c r="M10" s="59">
        <f t="shared" si="0"/>
        <v>0.18807553509208561</v>
      </c>
      <c r="N10" s="23">
        <v>979</v>
      </c>
      <c r="O10" s="24">
        <v>891</v>
      </c>
      <c r="P10" s="57">
        <f t="shared" si="1"/>
        <v>1.3859507217521154E-2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</row>
    <row r="11" spans="1:49" s="4" customFormat="1" x14ac:dyDescent="0.25">
      <c r="A11" s="41" t="s">
        <v>12</v>
      </c>
      <c r="B11" s="28">
        <f t="shared" si="3"/>
        <v>25591</v>
      </c>
      <c r="C11" s="27">
        <f t="shared" si="4"/>
        <v>3168</v>
      </c>
      <c r="D11" s="22">
        <v>2534</v>
      </c>
      <c r="E11" s="47">
        <v>18539</v>
      </c>
      <c r="F11" s="49">
        <v>4140</v>
      </c>
      <c r="G11" s="53">
        <v>2764</v>
      </c>
      <c r="H11" s="45">
        <v>6232</v>
      </c>
      <c r="I11" s="51">
        <v>5403</v>
      </c>
      <c r="J11" s="56">
        <f t="shared" si="2"/>
        <v>0.72443437145871592</v>
      </c>
      <c r="K11" s="29">
        <v>129</v>
      </c>
      <c r="L11" s="18">
        <v>6512</v>
      </c>
      <c r="M11" s="60">
        <f t="shared" si="0"/>
        <v>0.25446446016177565</v>
      </c>
      <c r="N11" s="23">
        <v>505</v>
      </c>
      <c r="O11" s="24">
        <v>540</v>
      </c>
      <c r="P11" s="57">
        <f t="shared" si="1"/>
        <v>2.1101168379508421E-2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</row>
    <row r="12" spans="1:49" s="3" customFormat="1" x14ac:dyDescent="0.25">
      <c r="A12" s="40" t="s">
        <v>14</v>
      </c>
      <c r="B12" s="26">
        <f t="shared" si="3"/>
        <v>23841</v>
      </c>
      <c r="C12" s="27">
        <f t="shared" si="4"/>
        <v>2485</v>
      </c>
      <c r="D12" s="22">
        <v>2029</v>
      </c>
      <c r="E12" s="47">
        <v>18205</v>
      </c>
      <c r="F12" s="49">
        <v>6594</v>
      </c>
      <c r="G12" s="53">
        <v>2630</v>
      </c>
      <c r="H12" s="45">
        <v>4830</v>
      </c>
      <c r="I12" s="51">
        <v>4151</v>
      </c>
      <c r="J12" s="56">
        <f t="shared" si="2"/>
        <v>0.76360052011241142</v>
      </c>
      <c r="K12" s="29">
        <v>108</v>
      </c>
      <c r="L12" s="18">
        <v>5159</v>
      </c>
      <c r="M12" s="59">
        <f t="shared" si="0"/>
        <v>0.21639192986871356</v>
      </c>
      <c r="N12" s="23">
        <v>348</v>
      </c>
      <c r="O12" s="24">
        <v>477</v>
      </c>
      <c r="P12" s="57">
        <f t="shared" si="1"/>
        <v>2.0007550018875046E-2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1:49" s="4" customFormat="1" x14ac:dyDescent="0.25">
      <c r="A13" s="41" t="s">
        <v>10</v>
      </c>
      <c r="B13" s="28">
        <f t="shared" si="3"/>
        <v>29021</v>
      </c>
      <c r="C13" s="27">
        <f t="shared" si="4"/>
        <v>3096</v>
      </c>
      <c r="D13" s="22">
        <v>2587</v>
      </c>
      <c r="E13" s="47">
        <v>22148</v>
      </c>
      <c r="F13" s="49">
        <v>3181</v>
      </c>
      <c r="G13" s="53">
        <v>6626</v>
      </c>
      <c r="H13" s="45">
        <v>6451</v>
      </c>
      <c r="I13" s="51">
        <v>5890</v>
      </c>
      <c r="J13" s="56">
        <f t="shared" si="2"/>
        <v>0.76317149650253269</v>
      </c>
      <c r="K13" s="33">
        <v>146</v>
      </c>
      <c r="L13" s="25">
        <v>6477</v>
      </c>
      <c r="M13" s="60">
        <f t="shared" si="0"/>
        <v>0.22318321215671411</v>
      </c>
      <c r="N13" s="23">
        <v>363</v>
      </c>
      <c r="O13" s="24">
        <v>396</v>
      </c>
      <c r="P13" s="57">
        <f t="shared" si="1"/>
        <v>1.3645291340753247E-2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s="3" customFormat="1" x14ac:dyDescent="0.25">
      <c r="A14" s="40" t="s">
        <v>17</v>
      </c>
      <c r="B14" s="26">
        <f t="shared" si="3"/>
        <v>8945</v>
      </c>
      <c r="C14" s="27">
        <f>D14+K14+N14</f>
        <v>1315</v>
      </c>
      <c r="D14" s="22">
        <v>1010</v>
      </c>
      <c r="E14" s="47">
        <v>4918</v>
      </c>
      <c r="F14" s="49">
        <v>87</v>
      </c>
      <c r="G14" s="53">
        <v>752</v>
      </c>
      <c r="H14" s="45">
        <v>2036</v>
      </c>
      <c r="I14" s="51">
        <v>2043</v>
      </c>
      <c r="J14" s="56">
        <f>E14/B14</f>
        <v>0.5498043599776411</v>
      </c>
      <c r="K14" s="29">
        <v>90</v>
      </c>
      <c r="L14" s="18">
        <v>3778</v>
      </c>
      <c r="M14" s="59">
        <f>L14/B14</f>
        <v>0.4223588596981554</v>
      </c>
      <c r="N14" s="23">
        <v>215</v>
      </c>
      <c r="O14" s="24">
        <v>249</v>
      </c>
      <c r="P14" s="57">
        <f t="shared" si="1"/>
        <v>2.7836780324203465E-2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s="4" customFormat="1" x14ac:dyDescent="0.25">
      <c r="A15" s="41" t="s">
        <v>28</v>
      </c>
      <c r="B15" s="28">
        <f t="shared" si="3"/>
        <v>34009</v>
      </c>
      <c r="C15" s="27">
        <f t="shared" si="4"/>
        <v>4093</v>
      </c>
      <c r="D15" s="22">
        <v>3623</v>
      </c>
      <c r="E15" s="47">
        <v>28593</v>
      </c>
      <c r="F15" s="49">
        <v>4544</v>
      </c>
      <c r="G15" s="53">
        <v>6354</v>
      </c>
      <c r="H15" s="45">
        <v>9453</v>
      </c>
      <c r="I15" s="51">
        <v>8242</v>
      </c>
      <c r="J15" s="56">
        <f t="shared" si="2"/>
        <v>0.8407480372842483</v>
      </c>
      <c r="K15" s="30">
        <v>112</v>
      </c>
      <c r="L15" s="19">
        <v>4954</v>
      </c>
      <c r="M15" s="60">
        <f t="shared" si="0"/>
        <v>0.14566732335558236</v>
      </c>
      <c r="N15" s="23">
        <v>358</v>
      </c>
      <c r="O15" s="24">
        <v>462</v>
      </c>
      <c r="P15" s="57">
        <f t="shared" si="1"/>
        <v>1.3584639360169367E-2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s="3" customFormat="1" x14ac:dyDescent="0.25">
      <c r="A16" s="40" t="s">
        <v>22</v>
      </c>
      <c r="B16" s="26">
        <f t="shared" si="3"/>
        <v>63430</v>
      </c>
      <c r="C16" s="27">
        <f t="shared" si="4"/>
        <v>7399</v>
      </c>
      <c r="D16" s="22">
        <v>6134</v>
      </c>
      <c r="E16" s="47">
        <v>43413</v>
      </c>
      <c r="F16" s="49">
        <v>7667</v>
      </c>
      <c r="G16" s="53">
        <v>9504</v>
      </c>
      <c r="H16" s="45">
        <v>13539</v>
      </c>
      <c r="I16" s="51">
        <v>12703</v>
      </c>
      <c r="J16" s="56">
        <f t="shared" si="2"/>
        <v>0.68442377423931888</v>
      </c>
      <c r="K16" s="29">
        <v>246</v>
      </c>
      <c r="L16" s="18">
        <v>18021</v>
      </c>
      <c r="M16" s="59">
        <f t="shared" si="0"/>
        <v>0.28410846602553996</v>
      </c>
      <c r="N16" s="21">
        <v>1019</v>
      </c>
      <c r="O16" s="20">
        <v>1996</v>
      </c>
      <c r="P16" s="57">
        <f t="shared" si="1"/>
        <v>3.1467759735141099E-2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s="4" customFormat="1" x14ac:dyDescent="0.25">
      <c r="A17" s="41" t="s">
        <v>19</v>
      </c>
      <c r="B17" s="28">
        <f t="shared" si="3"/>
        <v>13646</v>
      </c>
      <c r="C17" s="27">
        <f t="shared" si="4"/>
        <v>1372</v>
      </c>
      <c r="D17" s="22">
        <v>1031</v>
      </c>
      <c r="E17" s="47">
        <v>8872</v>
      </c>
      <c r="F17" s="49">
        <v>1797</v>
      </c>
      <c r="G17" s="53">
        <v>2293</v>
      </c>
      <c r="H17" s="45">
        <v>2345</v>
      </c>
      <c r="I17" s="51">
        <v>2437</v>
      </c>
      <c r="J17" s="56">
        <f t="shared" si="2"/>
        <v>0.65015389125018319</v>
      </c>
      <c r="K17" s="29">
        <v>77</v>
      </c>
      <c r="L17" s="18">
        <v>4350</v>
      </c>
      <c r="M17" s="60">
        <f t="shared" si="0"/>
        <v>0.31877473252235089</v>
      </c>
      <c r="N17" s="21">
        <v>264</v>
      </c>
      <c r="O17" s="20">
        <v>424</v>
      </c>
      <c r="P17" s="57">
        <f t="shared" si="1"/>
        <v>3.1071376227465926E-2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s="3" customFormat="1" x14ac:dyDescent="0.25">
      <c r="A18" s="40" t="s">
        <v>16</v>
      </c>
      <c r="B18" s="26">
        <f t="shared" si="3"/>
        <v>83791</v>
      </c>
      <c r="C18" s="27">
        <f t="shared" si="4"/>
        <v>13257</v>
      </c>
      <c r="D18" s="22">
        <v>11753</v>
      </c>
      <c r="E18" s="47">
        <v>63135</v>
      </c>
      <c r="F18" s="49">
        <v>14006</v>
      </c>
      <c r="G18" s="53">
        <v>10585</v>
      </c>
      <c r="H18" s="45">
        <v>16494</v>
      </c>
      <c r="I18" s="51">
        <v>22050</v>
      </c>
      <c r="J18" s="56">
        <f t="shared" si="2"/>
        <v>0.75348187752861284</v>
      </c>
      <c r="K18" s="29">
        <v>263</v>
      </c>
      <c r="L18" s="18">
        <v>18944</v>
      </c>
      <c r="M18" s="59">
        <f>L18/B18</f>
        <v>0.22608633385447124</v>
      </c>
      <c r="N18" s="21">
        <v>1241</v>
      </c>
      <c r="O18" s="20">
        <v>1712</v>
      </c>
      <c r="P18" s="57">
        <f t="shared" si="1"/>
        <v>2.0431788616915896E-2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</row>
    <row r="19" spans="1:49" s="4" customFormat="1" x14ac:dyDescent="0.25">
      <c r="A19" s="41" t="s">
        <v>11</v>
      </c>
      <c r="B19" s="28">
        <f t="shared" si="3"/>
        <v>29227</v>
      </c>
      <c r="C19" s="27">
        <f t="shared" si="4"/>
        <v>3225</v>
      </c>
      <c r="D19" s="22">
        <v>2536</v>
      </c>
      <c r="E19" s="47">
        <v>19497</v>
      </c>
      <c r="F19" s="49">
        <v>5119</v>
      </c>
      <c r="G19" s="53">
        <v>3594</v>
      </c>
      <c r="H19" s="45">
        <v>5321</v>
      </c>
      <c r="I19" s="51">
        <v>5463</v>
      </c>
      <c r="J19" s="56">
        <f t="shared" si="2"/>
        <v>0.66708865090498515</v>
      </c>
      <c r="K19" s="33">
        <v>162</v>
      </c>
      <c r="L19" s="25">
        <v>8850</v>
      </c>
      <c r="M19" s="60">
        <f t="shared" si="0"/>
        <v>0.3028022034420228</v>
      </c>
      <c r="N19" s="21">
        <v>527</v>
      </c>
      <c r="O19" s="20">
        <v>880</v>
      </c>
      <c r="P19" s="57">
        <f>O19/B19</f>
        <v>3.0109145652992095E-2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</row>
    <row r="20" spans="1:49" s="3" customFormat="1" x14ac:dyDescent="0.25">
      <c r="A20" s="40" t="s">
        <v>25</v>
      </c>
      <c r="B20" s="26">
        <f t="shared" si="3"/>
        <v>109946</v>
      </c>
      <c r="C20" s="27">
        <f t="shared" si="4"/>
        <v>17921</v>
      </c>
      <c r="D20" s="22">
        <v>15908</v>
      </c>
      <c r="E20" s="47">
        <v>81050</v>
      </c>
      <c r="F20" s="49">
        <v>13592</v>
      </c>
      <c r="G20" s="53">
        <v>11869</v>
      </c>
      <c r="H20" s="45">
        <v>24410</v>
      </c>
      <c r="I20" s="51">
        <v>31179</v>
      </c>
      <c r="J20" s="56">
        <f t="shared" si="2"/>
        <v>0.73718007021628795</v>
      </c>
      <c r="K20" s="29">
        <v>379</v>
      </c>
      <c r="L20" s="18">
        <v>25820</v>
      </c>
      <c r="M20" s="59">
        <f t="shared" si="0"/>
        <v>0.23484255907445473</v>
      </c>
      <c r="N20" s="21">
        <v>1634</v>
      </c>
      <c r="O20" s="20">
        <v>3076</v>
      </c>
      <c r="P20" s="57">
        <f t="shared" si="1"/>
        <v>2.7977370709257272E-2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s="4" customFormat="1" x14ac:dyDescent="0.25">
      <c r="A21" s="41" t="s">
        <v>23</v>
      </c>
      <c r="B21" s="28">
        <f t="shared" si="3"/>
        <v>20054</v>
      </c>
      <c r="C21" s="27">
        <f t="shared" si="4"/>
        <v>3329</v>
      </c>
      <c r="D21" s="22">
        <v>2727</v>
      </c>
      <c r="E21" s="47">
        <v>12634</v>
      </c>
      <c r="F21" s="49">
        <v>878</v>
      </c>
      <c r="G21" s="53">
        <v>2562</v>
      </c>
      <c r="H21" s="45">
        <v>4495</v>
      </c>
      <c r="I21" s="51">
        <v>4699</v>
      </c>
      <c r="J21" s="56">
        <f t="shared" si="2"/>
        <v>0.62999900269272968</v>
      </c>
      <c r="K21" s="29">
        <v>125</v>
      </c>
      <c r="L21" s="18">
        <v>6401</v>
      </c>
      <c r="M21" s="60">
        <f t="shared" si="0"/>
        <v>0.31918819188191883</v>
      </c>
      <c r="N21" s="21">
        <v>477</v>
      </c>
      <c r="O21" s="20">
        <v>1019</v>
      </c>
      <c r="P21" s="57">
        <f t="shared" si="1"/>
        <v>5.0812805425351548E-2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49" s="3" customFormat="1" x14ac:dyDescent="0.25">
      <c r="A22" s="40" t="s">
        <v>13</v>
      </c>
      <c r="B22" s="26">
        <f t="shared" si="3"/>
        <v>54553</v>
      </c>
      <c r="C22" s="27">
        <f t="shared" si="4"/>
        <v>5173</v>
      </c>
      <c r="D22" s="22">
        <v>4506</v>
      </c>
      <c r="E22" s="47">
        <v>44687</v>
      </c>
      <c r="F22" s="49">
        <v>11430</v>
      </c>
      <c r="G22" s="53">
        <v>9223</v>
      </c>
      <c r="H22" s="45">
        <v>13594</v>
      </c>
      <c r="I22" s="51">
        <v>10440</v>
      </c>
      <c r="J22" s="56">
        <f t="shared" si="2"/>
        <v>0.81914835114475826</v>
      </c>
      <c r="K22" s="29">
        <v>147</v>
      </c>
      <c r="L22" s="18">
        <v>9223</v>
      </c>
      <c r="M22" s="59">
        <f t="shared" si="0"/>
        <v>0.16906494601580116</v>
      </c>
      <c r="N22" s="21">
        <v>520</v>
      </c>
      <c r="O22" s="20">
        <v>643</v>
      </c>
      <c r="P22" s="57">
        <f t="shared" si="1"/>
        <v>1.1786702839440544E-2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49" s="4" customFormat="1" x14ac:dyDescent="0.25">
      <c r="A23" s="41" t="s">
        <v>18</v>
      </c>
      <c r="B23" s="28">
        <f t="shared" si="3"/>
        <v>13810</v>
      </c>
      <c r="C23" s="27">
        <f t="shared" si="4"/>
        <v>1588</v>
      </c>
      <c r="D23" s="22">
        <v>1259</v>
      </c>
      <c r="E23" s="47">
        <v>9410</v>
      </c>
      <c r="F23" s="49">
        <v>548</v>
      </c>
      <c r="G23" s="53">
        <v>2106</v>
      </c>
      <c r="H23" s="45">
        <v>3822</v>
      </c>
      <c r="I23" s="51">
        <v>2934</v>
      </c>
      <c r="J23" s="56">
        <f t="shared" si="2"/>
        <v>0.68139029688631425</v>
      </c>
      <c r="K23" s="29">
        <v>87</v>
      </c>
      <c r="L23" s="18">
        <v>3923</v>
      </c>
      <c r="M23" s="60">
        <f t="shared" si="0"/>
        <v>0.2840695148443157</v>
      </c>
      <c r="N23" s="21">
        <v>242</v>
      </c>
      <c r="O23" s="20">
        <v>477</v>
      </c>
      <c r="P23" s="57">
        <f t="shared" si="1"/>
        <v>3.4540188269370019E-2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</row>
    <row r="24" spans="1:49" s="3" customFormat="1" x14ac:dyDescent="0.25">
      <c r="A24" s="40" t="s">
        <v>24</v>
      </c>
      <c r="B24" s="26">
        <f t="shared" si="3"/>
        <v>30274</v>
      </c>
      <c r="C24" s="27">
        <f t="shared" si="4"/>
        <v>3109</v>
      </c>
      <c r="D24" s="22">
        <v>2392</v>
      </c>
      <c r="E24" s="47">
        <v>20400</v>
      </c>
      <c r="F24" s="49">
        <v>3590</v>
      </c>
      <c r="G24" s="53">
        <v>5067</v>
      </c>
      <c r="H24" s="45">
        <v>5876</v>
      </c>
      <c r="I24" s="51">
        <v>5867</v>
      </c>
      <c r="J24" s="56">
        <f t="shared" si="2"/>
        <v>0.67384554403118191</v>
      </c>
      <c r="K24" s="29">
        <v>181</v>
      </c>
      <c r="L24" s="18">
        <v>9069</v>
      </c>
      <c r="M24" s="59">
        <f t="shared" si="0"/>
        <v>0.29956398229503867</v>
      </c>
      <c r="N24" s="21">
        <v>536</v>
      </c>
      <c r="O24" s="20">
        <v>805</v>
      </c>
      <c r="P24" s="57">
        <f t="shared" si="1"/>
        <v>2.659047367377948E-2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</row>
    <row r="25" spans="1:49" s="4" customFormat="1" x14ac:dyDescent="0.25">
      <c r="A25" s="41" t="s">
        <v>21</v>
      </c>
      <c r="B25" s="28">
        <f t="shared" si="3"/>
        <v>37016</v>
      </c>
      <c r="C25" s="27">
        <f t="shared" si="4"/>
        <v>6530</v>
      </c>
      <c r="D25" s="22">
        <v>5650</v>
      </c>
      <c r="E25" s="47">
        <v>26157</v>
      </c>
      <c r="F25" s="49">
        <v>3430</v>
      </c>
      <c r="G25" s="53">
        <v>5511</v>
      </c>
      <c r="H25" s="45">
        <v>6740</v>
      </c>
      <c r="I25" s="51">
        <v>10476</v>
      </c>
      <c r="J25" s="56">
        <f>E25/B25</f>
        <v>0.70664037173114325</v>
      </c>
      <c r="K25" s="29">
        <v>192</v>
      </c>
      <c r="L25" s="18">
        <v>10146</v>
      </c>
      <c r="M25" s="60">
        <f t="shared" si="0"/>
        <v>0.27409768748649233</v>
      </c>
      <c r="N25" s="21">
        <v>688</v>
      </c>
      <c r="O25" s="20">
        <v>713</v>
      </c>
      <c r="P25" s="57">
        <f t="shared" si="1"/>
        <v>1.9261940782364383E-2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</row>
    <row r="26" spans="1:49" s="3" customFormat="1" x14ac:dyDescent="0.25">
      <c r="A26" s="40" t="s">
        <v>9</v>
      </c>
      <c r="B26" s="26">
        <f t="shared" si="3"/>
        <v>77347</v>
      </c>
      <c r="C26" s="27">
        <f>D26+K26+N26</f>
        <v>10965</v>
      </c>
      <c r="D26" s="36">
        <v>9811</v>
      </c>
      <c r="E26" s="47">
        <v>66640</v>
      </c>
      <c r="F26" s="49">
        <v>15291</v>
      </c>
      <c r="G26" s="53">
        <v>14369</v>
      </c>
      <c r="H26" s="45">
        <v>18070</v>
      </c>
      <c r="I26" s="51">
        <v>18910</v>
      </c>
      <c r="J26" s="56">
        <f t="shared" si="2"/>
        <v>0.86157187738373819</v>
      </c>
      <c r="K26" s="33">
        <v>186</v>
      </c>
      <c r="L26" s="25">
        <v>10026</v>
      </c>
      <c r="M26" s="59">
        <f t="shared" si="0"/>
        <v>0.12962364409737934</v>
      </c>
      <c r="N26" s="21">
        <v>968</v>
      </c>
      <c r="O26" s="20">
        <v>681</v>
      </c>
      <c r="P26" s="57">
        <f t="shared" si="1"/>
        <v>8.804478518882438E-3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</row>
    <row r="27" spans="1:49" x14ac:dyDescent="0.25">
      <c r="A27" s="42" t="s">
        <v>38</v>
      </c>
      <c r="B27" s="61">
        <f>SUM(B6:B26)</f>
        <v>1332381</v>
      </c>
      <c r="C27" s="62">
        <f>D27+K27+N27</f>
        <v>164829</v>
      </c>
      <c r="D27" s="63">
        <f t="shared" ref="D27:I27" si="5">SUM(D6:D26)</f>
        <v>144259</v>
      </c>
      <c r="E27" s="54">
        <f t="shared" si="5"/>
        <v>964742</v>
      </c>
      <c r="F27" s="64">
        <f t="shared" si="5"/>
        <v>264604</v>
      </c>
      <c r="G27" s="55">
        <f t="shared" si="5"/>
        <v>176105</v>
      </c>
      <c r="H27" s="55">
        <f t="shared" si="5"/>
        <v>253253</v>
      </c>
      <c r="I27" s="55">
        <f t="shared" si="5"/>
        <v>270780</v>
      </c>
      <c r="J27" s="65">
        <f>E27/B27</f>
        <v>0.72407366961852504</v>
      </c>
      <c r="K27" s="66">
        <f>SUM(K6:K26)</f>
        <v>3815</v>
      </c>
      <c r="L27" s="43">
        <f>SUM(L6:L26)</f>
        <v>337530</v>
      </c>
      <c r="M27" s="67">
        <f>L27/B27</f>
        <v>0.2533284398381544</v>
      </c>
      <c r="N27" s="66">
        <f>SUM(N6:N26)</f>
        <v>16755</v>
      </c>
      <c r="O27" s="43">
        <f>SUM(O6:O26)</f>
        <v>30109</v>
      </c>
      <c r="P27" s="58">
        <f>O27/B27</f>
        <v>2.2597890543320568E-2</v>
      </c>
    </row>
    <row r="28" spans="1:49" x14ac:dyDescent="0.25">
      <c r="A28" s="39" t="s">
        <v>45</v>
      </c>
      <c r="B28" s="5"/>
      <c r="C28" s="5"/>
      <c r="D28" s="5"/>
      <c r="L28" s="37"/>
    </row>
    <row r="29" spans="1:49" x14ac:dyDescent="0.25">
      <c r="B29" s="5"/>
      <c r="C29" s="5"/>
      <c r="D29" s="5"/>
      <c r="L29" s="37"/>
    </row>
    <row r="30" spans="1:49" x14ac:dyDescent="0.25">
      <c r="B30" s="5"/>
      <c r="C30" s="5"/>
      <c r="D30" s="5"/>
      <c r="L30" s="37"/>
    </row>
    <row r="31" spans="1:49" x14ac:dyDescent="0.25">
      <c r="B31" s="5"/>
      <c r="C31" s="5"/>
      <c r="D31" s="5"/>
    </row>
    <row r="32" spans="1:49" x14ac:dyDescent="0.25">
      <c r="B32" s="5"/>
      <c r="C32" s="5"/>
      <c r="D32" s="5"/>
    </row>
    <row r="33" spans="2:4" x14ac:dyDescent="0.25">
      <c r="B33" s="5"/>
      <c r="C33" s="5"/>
      <c r="D33" s="5"/>
    </row>
    <row r="34" spans="2:4" x14ac:dyDescent="0.25">
      <c r="B34" s="5"/>
      <c r="C34" s="5"/>
      <c r="D34" s="5"/>
    </row>
    <row r="35" spans="2:4" x14ac:dyDescent="0.25">
      <c r="B35" s="5"/>
      <c r="C35" s="5"/>
      <c r="D35" s="5"/>
    </row>
    <row r="36" spans="2:4" x14ac:dyDescent="0.25">
      <c r="B36" s="5"/>
      <c r="C36" s="5"/>
      <c r="D36" s="5"/>
    </row>
    <row r="37" spans="2:4" x14ac:dyDescent="0.25">
      <c r="B37" s="5"/>
      <c r="C37" s="5"/>
      <c r="D37" s="5"/>
    </row>
    <row r="38" spans="2:4" x14ac:dyDescent="0.25">
      <c r="B38" s="5"/>
      <c r="C38" s="5"/>
      <c r="D38" s="5"/>
    </row>
    <row r="39" spans="2:4" x14ac:dyDescent="0.25">
      <c r="B39" s="5"/>
      <c r="C39" s="5"/>
      <c r="D39" s="5"/>
    </row>
    <row r="40" spans="2:4" x14ac:dyDescent="0.25">
      <c r="B40" s="5"/>
      <c r="C40" s="5"/>
      <c r="D40" s="5"/>
    </row>
    <row r="41" spans="2:4" x14ac:dyDescent="0.25">
      <c r="B41" s="5"/>
      <c r="C41" s="5"/>
      <c r="D41" s="5"/>
    </row>
    <row r="42" spans="2:4" x14ac:dyDescent="0.25">
      <c r="B42" s="5"/>
      <c r="C42" s="5"/>
      <c r="D42" s="5"/>
    </row>
    <row r="43" spans="2:4" x14ac:dyDescent="0.25">
      <c r="B43" s="5"/>
      <c r="C43" s="5"/>
      <c r="D43" s="5"/>
    </row>
    <row r="44" spans="2:4" x14ac:dyDescent="0.25">
      <c r="B44" s="5"/>
      <c r="C44" s="5"/>
      <c r="D44" s="5"/>
    </row>
    <row r="45" spans="2:4" x14ac:dyDescent="0.25">
      <c r="B45" s="5"/>
      <c r="C45" s="5"/>
      <c r="D45" s="5"/>
    </row>
    <row r="46" spans="2:4" x14ac:dyDescent="0.25">
      <c r="B46" s="5"/>
      <c r="C46" s="5"/>
      <c r="D46" s="5"/>
    </row>
    <row r="47" spans="2:4" x14ac:dyDescent="0.25">
      <c r="B47" s="5"/>
      <c r="C47" s="5"/>
      <c r="D47" s="5"/>
    </row>
    <row r="48" spans="2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4" x14ac:dyDescent="0.25">
      <c r="B65" s="5"/>
      <c r="C65" s="5"/>
      <c r="D65" s="5"/>
    </row>
    <row r="66" spans="2:4" x14ac:dyDescent="0.25">
      <c r="B66" s="5"/>
      <c r="C66" s="5"/>
      <c r="D66" s="5"/>
    </row>
  </sheetData>
  <mergeCells count="12">
    <mergeCell ref="L4:L5"/>
    <mergeCell ref="M4:M5"/>
    <mergeCell ref="N4:N5"/>
    <mergeCell ref="O4:O5"/>
    <mergeCell ref="P4:P5"/>
    <mergeCell ref="K4:K5"/>
    <mergeCell ref="A4:A5"/>
    <mergeCell ref="B4:B5"/>
    <mergeCell ref="D4:D5"/>
    <mergeCell ref="J4:J5"/>
    <mergeCell ref="C4:C5"/>
    <mergeCell ref="E4:I4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zoomScaleNormal="100" workbookViewId="0">
      <selection activeCell="C2" sqref="C2"/>
    </sheetView>
  </sheetViews>
  <sheetFormatPr defaultRowHeight="15" x14ac:dyDescent="0.25"/>
  <cols>
    <col min="1" max="1" width="18.42578125" customWidth="1"/>
    <col min="2" max="2" width="10.140625" bestFit="1" customWidth="1"/>
    <col min="3" max="3" width="10.7109375" customWidth="1"/>
    <col min="4" max="4" width="8.7109375" customWidth="1"/>
    <col min="5" max="5" width="8.5703125" customWidth="1"/>
    <col min="6" max="6" width="7.85546875" customWidth="1"/>
    <col min="7" max="7" width="8.140625" customWidth="1"/>
    <col min="8" max="8" width="8.7109375" customWidth="1"/>
    <col min="9" max="9" width="11" customWidth="1"/>
    <col min="10" max="12" width="11.5703125" customWidth="1"/>
    <col min="13" max="13" width="11.7109375" customWidth="1"/>
    <col min="14" max="14" width="11.85546875" customWidth="1"/>
    <col min="15" max="15" width="12.42578125" customWidth="1"/>
  </cols>
  <sheetData>
    <row r="2" spans="1:16" x14ac:dyDescent="0.25">
      <c r="C2" s="17"/>
      <c r="D2" s="17"/>
      <c r="E2" s="17"/>
      <c r="F2" s="17"/>
      <c r="G2" s="17"/>
      <c r="H2" s="17"/>
      <c r="I2" s="17"/>
    </row>
    <row r="3" spans="1:16" s="1" customFormat="1" x14ac:dyDescent="0.25">
      <c r="A3" s="106" t="s">
        <v>0</v>
      </c>
      <c r="B3" s="108" t="s">
        <v>40</v>
      </c>
      <c r="C3" s="110" t="s">
        <v>30</v>
      </c>
      <c r="D3" s="112" t="s">
        <v>2</v>
      </c>
      <c r="E3" s="113"/>
      <c r="F3" s="113"/>
      <c r="G3" s="113"/>
      <c r="H3" s="114"/>
      <c r="I3" s="115" t="s">
        <v>41</v>
      </c>
      <c r="J3" s="119" t="s">
        <v>31</v>
      </c>
      <c r="K3" s="120" t="s">
        <v>32</v>
      </c>
      <c r="L3" s="121" t="s">
        <v>42</v>
      </c>
      <c r="M3" s="123" t="s">
        <v>33</v>
      </c>
      <c r="N3" s="124" t="s">
        <v>34</v>
      </c>
      <c r="O3" s="117" t="s">
        <v>43</v>
      </c>
    </row>
    <row r="4" spans="1:16" s="1" customFormat="1" ht="56.25" customHeight="1" x14ac:dyDescent="0.25">
      <c r="A4" s="107"/>
      <c r="B4" s="109"/>
      <c r="C4" s="111"/>
      <c r="D4" s="77" t="s">
        <v>4</v>
      </c>
      <c r="E4" s="78" t="s">
        <v>5</v>
      </c>
      <c r="F4" s="78" t="s">
        <v>6</v>
      </c>
      <c r="G4" s="78" t="s">
        <v>7</v>
      </c>
      <c r="H4" s="78" t="s">
        <v>8</v>
      </c>
      <c r="I4" s="116"/>
      <c r="J4" s="104"/>
      <c r="K4" s="105"/>
      <c r="L4" s="122"/>
      <c r="M4" s="99"/>
      <c r="N4" s="125"/>
      <c r="O4" s="118"/>
    </row>
    <row r="5" spans="1:16" s="1" customFormat="1" x14ac:dyDescent="0.25">
      <c r="A5" s="69" t="s">
        <v>9</v>
      </c>
      <c r="B5" s="70">
        <v>77347</v>
      </c>
      <c r="C5" s="71">
        <v>9811</v>
      </c>
      <c r="D5" s="72">
        <v>66640</v>
      </c>
      <c r="E5" s="45">
        <v>15291</v>
      </c>
      <c r="F5" s="45">
        <v>14369</v>
      </c>
      <c r="G5" s="45">
        <v>18070</v>
      </c>
      <c r="H5" s="45">
        <v>18910</v>
      </c>
      <c r="I5" s="79">
        <v>0.86157187738373819</v>
      </c>
      <c r="J5" s="73">
        <v>186</v>
      </c>
      <c r="K5" s="19">
        <v>10026</v>
      </c>
      <c r="L5" s="79">
        <v>0.12962364409737934</v>
      </c>
      <c r="M5" s="23">
        <v>968</v>
      </c>
      <c r="N5" s="24">
        <v>681</v>
      </c>
      <c r="O5" s="80">
        <v>8.804478518882438E-3</v>
      </c>
    </row>
    <row r="6" spans="1:16" s="3" customFormat="1" x14ac:dyDescent="0.25">
      <c r="A6" s="69" t="s">
        <v>28</v>
      </c>
      <c r="B6" s="74">
        <v>34009</v>
      </c>
      <c r="C6" s="71">
        <v>3623</v>
      </c>
      <c r="D6" s="72">
        <v>28593</v>
      </c>
      <c r="E6" s="45">
        <v>4544</v>
      </c>
      <c r="F6" s="45">
        <v>6354</v>
      </c>
      <c r="G6" s="45">
        <v>9453</v>
      </c>
      <c r="H6" s="45">
        <v>8242</v>
      </c>
      <c r="I6" s="79">
        <v>0.8407480372842483</v>
      </c>
      <c r="J6" s="75">
        <v>112</v>
      </c>
      <c r="K6" s="25">
        <v>4954</v>
      </c>
      <c r="L6" s="79">
        <v>0.14566732335558236</v>
      </c>
      <c r="M6" s="21">
        <v>358</v>
      </c>
      <c r="N6" s="20">
        <v>462</v>
      </c>
      <c r="O6" s="80">
        <v>1.3584639360169367E-2</v>
      </c>
      <c r="P6" s="2"/>
    </row>
    <row r="7" spans="1:16" s="4" customFormat="1" x14ac:dyDescent="0.25">
      <c r="A7" s="69" t="s">
        <v>13</v>
      </c>
      <c r="B7" s="74">
        <v>54553</v>
      </c>
      <c r="C7" s="71">
        <v>4506</v>
      </c>
      <c r="D7" s="72">
        <v>44687</v>
      </c>
      <c r="E7" s="45">
        <v>11430</v>
      </c>
      <c r="F7" s="45">
        <v>9223</v>
      </c>
      <c r="G7" s="45">
        <v>13594</v>
      </c>
      <c r="H7" s="45">
        <v>10440</v>
      </c>
      <c r="I7" s="79">
        <v>0.81914835114475826</v>
      </c>
      <c r="J7" s="76">
        <v>147</v>
      </c>
      <c r="K7" s="18">
        <v>9223</v>
      </c>
      <c r="L7" s="79">
        <v>0.16906494601580116</v>
      </c>
      <c r="M7" s="21">
        <v>520</v>
      </c>
      <c r="N7" s="20">
        <v>643</v>
      </c>
      <c r="O7" s="80">
        <v>1.1786702839440544E-2</v>
      </c>
    </row>
    <row r="8" spans="1:16" s="3" customFormat="1" x14ac:dyDescent="0.25">
      <c r="A8" s="69" t="s">
        <v>26</v>
      </c>
      <c r="B8" s="74">
        <v>64288</v>
      </c>
      <c r="C8" s="71">
        <v>11785</v>
      </c>
      <c r="D8" s="72">
        <v>51306</v>
      </c>
      <c r="E8" s="45">
        <v>11947</v>
      </c>
      <c r="F8" s="45">
        <v>7505</v>
      </c>
      <c r="G8" s="45">
        <v>13364</v>
      </c>
      <c r="H8" s="45">
        <v>18490</v>
      </c>
      <c r="I8" s="79">
        <v>0.79806495769039321</v>
      </c>
      <c r="J8" s="76">
        <v>221</v>
      </c>
      <c r="K8" s="18">
        <v>12091</v>
      </c>
      <c r="L8" s="79">
        <v>0.18807553509208561</v>
      </c>
      <c r="M8" s="23">
        <v>979</v>
      </c>
      <c r="N8" s="24">
        <v>891</v>
      </c>
      <c r="O8" s="80">
        <v>1.3859507217521154E-2</v>
      </c>
      <c r="P8" s="2"/>
    </row>
    <row r="9" spans="1:16" s="4" customFormat="1" x14ac:dyDescent="0.25">
      <c r="A9" s="69" t="s">
        <v>14</v>
      </c>
      <c r="B9" s="70">
        <v>23841</v>
      </c>
      <c r="C9" s="71">
        <v>2029</v>
      </c>
      <c r="D9" s="72">
        <v>18205</v>
      </c>
      <c r="E9" s="45">
        <v>6594</v>
      </c>
      <c r="F9" s="45">
        <v>2630</v>
      </c>
      <c r="G9" s="45">
        <v>4830</v>
      </c>
      <c r="H9" s="45">
        <v>4151</v>
      </c>
      <c r="I9" s="79">
        <v>0.76360052011241142</v>
      </c>
      <c r="J9" s="75">
        <v>108</v>
      </c>
      <c r="K9" s="25">
        <v>5159</v>
      </c>
      <c r="L9" s="79">
        <v>0.21639192986871356</v>
      </c>
      <c r="M9" s="23">
        <v>348</v>
      </c>
      <c r="N9" s="24">
        <v>477</v>
      </c>
      <c r="O9" s="80">
        <v>2.0007550018875046E-2</v>
      </c>
    </row>
    <row r="10" spans="1:16" x14ac:dyDescent="0.25">
      <c r="A10" s="15" t="s">
        <v>47</v>
      </c>
      <c r="B10" s="5"/>
      <c r="C10" s="5"/>
    </row>
    <row r="11" spans="1:1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68" t="s">
        <v>46</v>
      </c>
      <c r="B12" s="13"/>
      <c r="C12" s="10"/>
      <c r="D12" s="11"/>
      <c r="E12" s="11"/>
      <c r="F12" s="11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</row>
    <row r="15" spans="1:16" x14ac:dyDescent="0.25">
      <c r="A15" s="6"/>
      <c r="B15" s="5"/>
      <c r="C15" s="5"/>
    </row>
    <row r="16" spans="1:16" x14ac:dyDescent="0.25">
      <c r="A16" s="6"/>
      <c r="B16" s="5"/>
      <c r="C16" s="5"/>
      <c r="K16" s="17"/>
      <c r="L16" s="17"/>
    </row>
    <row r="17" spans="1:15" x14ac:dyDescent="0.25">
      <c r="A17" s="6"/>
      <c r="B17" s="5"/>
      <c r="C17" s="5"/>
      <c r="K17" s="17"/>
      <c r="L17" s="17"/>
    </row>
    <row r="18" spans="1:15" x14ac:dyDescent="0.25">
      <c r="A18" s="6"/>
      <c r="B18" s="5"/>
      <c r="C18" s="5"/>
    </row>
    <row r="19" spans="1:15" x14ac:dyDescent="0.25">
      <c r="A19" s="6"/>
      <c r="B19" s="5"/>
      <c r="C19" s="5"/>
    </row>
    <row r="20" spans="1:15" x14ac:dyDescent="0.25">
      <c r="A20" s="6"/>
      <c r="B20" s="5"/>
      <c r="C20" s="5"/>
    </row>
    <row r="21" spans="1:15" x14ac:dyDescent="0.25">
      <c r="A21" s="6"/>
      <c r="B21" s="5"/>
      <c r="C21" s="5"/>
      <c r="O21" s="17"/>
    </row>
    <row r="22" spans="1:15" ht="15.75" customHeight="1" x14ac:dyDescent="0.25">
      <c r="A22" s="6"/>
      <c r="B22" s="5"/>
      <c r="C22" s="5"/>
      <c r="J22" s="17"/>
      <c r="K22" s="17"/>
      <c r="L22" s="17"/>
      <c r="M22" s="17"/>
      <c r="N22" s="17"/>
      <c r="O22" s="17"/>
    </row>
    <row r="23" spans="1:15" x14ac:dyDescent="0.25">
      <c r="A23" s="6"/>
      <c r="B23" s="5"/>
      <c r="C23" s="5"/>
      <c r="J23" s="17"/>
      <c r="K23" s="17"/>
      <c r="L23" s="17"/>
      <c r="M23" s="17"/>
      <c r="N23" s="17"/>
      <c r="O23" s="17"/>
    </row>
    <row r="24" spans="1:15" x14ac:dyDescent="0.25">
      <c r="A24" s="6"/>
      <c r="B24" s="5"/>
      <c r="C24" s="5"/>
      <c r="J24" s="17"/>
      <c r="K24" s="17"/>
      <c r="L24" s="17"/>
      <c r="M24" s="17"/>
      <c r="N24" s="17"/>
      <c r="O24" s="17"/>
    </row>
    <row r="25" spans="1:15" ht="12.75" customHeight="1" x14ac:dyDescent="0.25">
      <c r="A25" s="6"/>
      <c r="B25" s="5"/>
      <c r="C25" s="5"/>
      <c r="J25" s="17"/>
      <c r="K25" s="17"/>
      <c r="L25" s="17"/>
      <c r="M25" s="17"/>
      <c r="N25" s="17"/>
      <c r="O25" s="17"/>
    </row>
    <row r="26" spans="1:15" s="12" customFormat="1" ht="12.75" customHeight="1" x14ac:dyDescent="0.25">
      <c r="A26" s="5"/>
      <c r="B26" s="5"/>
      <c r="C26" s="5"/>
    </row>
    <row r="28" spans="1:15" ht="14.25" customHeight="1" x14ac:dyDescent="0.25">
      <c r="A28" s="7" t="s">
        <v>49</v>
      </c>
      <c r="B28" s="5"/>
      <c r="C28" s="5"/>
    </row>
    <row r="29" spans="1:15" s="12" customFormat="1" ht="14.25" customHeight="1" x14ac:dyDescent="0.25"/>
  </sheetData>
  <sortState ref="A33:P54">
    <sortCondition descending="1" ref="J33:J54"/>
  </sortState>
  <mergeCells count="11">
    <mergeCell ref="O3:O4"/>
    <mergeCell ref="J3:J4"/>
    <mergeCell ref="K3:K4"/>
    <mergeCell ref="L3:L4"/>
    <mergeCell ref="M3:M4"/>
    <mergeCell ref="N3:N4"/>
    <mergeCell ref="A3:A4"/>
    <mergeCell ref="B3:B4"/>
    <mergeCell ref="C3:C4"/>
    <mergeCell ref="D3:H3"/>
    <mergeCell ref="I3:I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zoomScaleNormal="100" workbookViewId="0">
      <selection activeCell="B2" sqref="B2"/>
    </sheetView>
  </sheetViews>
  <sheetFormatPr defaultRowHeight="15" x14ac:dyDescent="0.25"/>
  <cols>
    <col min="1" max="1" width="22" customWidth="1"/>
    <col min="2" max="2" width="12.42578125" customWidth="1"/>
    <col min="3" max="3" width="10.7109375" bestFit="1" customWidth="1"/>
    <col min="4" max="4" width="9.140625" customWidth="1"/>
    <col min="5" max="5" width="8.7109375" customWidth="1"/>
    <col min="6" max="6" width="8.28515625" customWidth="1"/>
    <col min="7" max="7" width="8.85546875" customWidth="1"/>
    <col min="8" max="8" width="8.42578125" customWidth="1"/>
    <col min="9" max="9" width="9.5703125" customWidth="1"/>
    <col min="10" max="10" width="11.85546875" customWidth="1"/>
    <col min="11" max="12" width="11.5703125" customWidth="1"/>
    <col min="13" max="13" width="11.28515625" customWidth="1"/>
    <col min="14" max="14" width="13" customWidth="1"/>
    <col min="15" max="15" width="13.28515625" customWidth="1"/>
  </cols>
  <sheetData>
    <row r="2" spans="1:17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7" s="1" customFormat="1" x14ac:dyDescent="0.25">
      <c r="A3" s="106" t="s">
        <v>0</v>
      </c>
      <c r="B3" s="108" t="s">
        <v>40</v>
      </c>
      <c r="C3" s="110" t="s">
        <v>30</v>
      </c>
      <c r="D3" s="112" t="s">
        <v>2</v>
      </c>
      <c r="E3" s="113"/>
      <c r="F3" s="113"/>
      <c r="G3" s="113"/>
      <c r="H3" s="114"/>
      <c r="I3" s="115" t="s">
        <v>41</v>
      </c>
      <c r="J3" s="119" t="s">
        <v>31</v>
      </c>
      <c r="K3" s="120" t="s">
        <v>32</v>
      </c>
      <c r="L3" s="121" t="s">
        <v>42</v>
      </c>
      <c r="M3" s="123" t="s">
        <v>33</v>
      </c>
      <c r="N3" s="124" t="s">
        <v>34</v>
      </c>
      <c r="O3" s="117" t="s">
        <v>43</v>
      </c>
    </row>
    <row r="4" spans="1:17" s="1" customFormat="1" ht="54.75" customHeight="1" x14ac:dyDescent="0.25">
      <c r="A4" s="107"/>
      <c r="B4" s="109"/>
      <c r="C4" s="111"/>
      <c r="D4" s="77" t="s">
        <v>4</v>
      </c>
      <c r="E4" s="78" t="s">
        <v>5</v>
      </c>
      <c r="F4" s="78" t="s">
        <v>6</v>
      </c>
      <c r="G4" s="78" t="s">
        <v>7</v>
      </c>
      <c r="H4" s="78" t="s">
        <v>8</v>
      </c>
      <c r="I4" s="116"/>
      <c r="J4" s="104"/>
      <c r="K4" s="105"/>
      <c r="L4" s="122"/>
      <c r="M4" s="99"/>
      <c r="N4" s="125"/>
      <c r="O4" s="118"/>
    </row>
    <row r="5" spans="1:17" s="3" customFormat="1" x14ac:dyDescent="0.25">
      <c r="A5" s="69" t="s">
        <v>17</v>
      </c>
      <c r="B5" s="70">
        <v>8945</v>
      </c>
      <c r="C5" s="71">
        <v>1010</v>
      </c>
      <c r="D5" s="72">
        <v>4918</v>
      </c>
      <c r="E5" s="45">
        <v>87</v>
      </c>
      <c r="F5" s="45">
        <v>752</v>
      </c>
      <c r="G5" s="45">
        <v>2036</v>
      </c>
      <c r="H5" s="45">
        <v>2043</v>
      </c>
      <c r="I5" s="79">
        <v>0.5498043599776411</v>
      </c>
      <c r="J5" s="73">
        <v>90</v>
      </c>
      <c r="K5" s="19">
        <v>3778</v>
      </c>
      <c r="L5" s="79">
        <v>0.4223588596981554</v>
      </c>
      <c r="M5" s="23">
        <v>215</v>
      </c>
      <c r="N5" s="24">
        <v>249</v>
      </c>
      <c r="O5" s="80">
        <v>2.7836780324203465E-2</v>
      </c>
      <c r="P5" s="2"/>
    </row>
    <row r="6" spans="1:17" s="4" customFormat="1" x14ac:dyDescent="0.25">
      <c r="A6" s="69" t="s">
        <v>23</v>
      </c>
      <c r="B6" s="74">
        <v>20054</v>
      </c>
      <c r="C6" s="71">
        <v>2727</v>
      </c>
      <c r="D6" s="72">
        <v>12634</v>
      </c>
      <c r="E6" s="45">
        <v>878</v>
      </c>
      <c r="F6" s="45">
        <v>2562</v>
      </c>
      <c r="G6" s="45">
        <v>4495</v>
      </c>
      <c r="H6" s="45">
        <v>4699</v>
      </c>
      <c r="I6" s="79">
        <v>0.62999900269272968</v>
      </c>
      <c r="J6" s="75">
        <v>125</v>
      </c>
      <c r="K6" s="25">
        <v>6401</v>
      </c>
      <c r="L6" s="79">
        <v>0.31918819188191883</v>
      </c>
      <c r="M6" s="21">
        <v>477</v>
      </c>
      <c r="N6" s="20">
        <v>1019</v>
      </c>
      <c r="O6" s="80">
        <v>5.0812805425351548E-2</v>
      </c>
    </row>
    <row r="7" spans="1:17" s="3" customFormat="1" x14ac:dyDescent="0.25">
      <c r="A7" s="69" t="s">
        <v>19</v>
      </c>
      <c r="B7" s="74">
        <v>13646</v>
      </c>
      <c r="C7" s="71">
        <v>1031</v>
      </c>
      <c r="D7" s="72">
        <v>8872</v>
      </c>
      <c r="E7" s="45">
        <v>1797</v>
      </c>
      <c r="F7" s="45">
        <v>2293</v>
      </c>
      <c r="G7" s="45">
        <v>2345</v>
      </c>
      <c r="H7" s="45">
        <v>2437</v>
      </c>
      <c r="I7" s="79">
        <v>0.65015389125018319</v>
      </c>
      <c r="J7" s="76">
        <v>77</v>
      </c>
      <c r="K7" s="18">
        <v>4350</v>
      </c>
      <c r="L7" s="79">
        <v>0.31877473252235089</v>
      </c>
      <c r="M7" s="21">
        <v>264</v>
      </c>
      <c r="N7" s="20">
        <v>424</v>
      </c>
      <c r="O7" s="80">
        <v>3.1071376227465926E-2</v>
      </c>
      <c r="P7" s="2"/>
    </row>
    <row r="8" spans="1:17" s="4" customFormat="1" x14ac:dyDescent="0.25">
      <c r="A8" s="69" t="s">
        <v>11</v>
      </c>
      <c r="B8" s="74">
        <v>29227</v>
      </c>
      <c r="C8" s="71">
        <v>2536</v>
      </c>
      <c r="D8" s="72">
        <v>19497</v>
      </c>
      <c r="E8" s="45">
        <v>5119</v>
      </c>
      <c r="F8" s="45">
        <v>3594</v>
      </c>
      <c r="G8" s="45">
        <v>5321</v>
      </c>
      <c r="H8" s="45">
        <v>5463</v>
      </c>
      <c r="I8" s="79">
        <v>0.66708865090498515</v>
      </c>
      <c r="J8" s="76">
        <v>162</v>
      </c>
      <c r="K8" s="18">
        <v>8850</v>
      </c>
      <c r="L8" s="79">
        <v>0.3028022034420228</v>
      </c>
      <c r="M8" s="23">
        <v>527</v>
      </c>
      <c r="N8" s="24">
        <v>880</v>
      </c>
      <c r="O8" s="80">
        <v>3.0109145652992095E-2</v>
      </c>
    </row>
    <row r="9" spans="1:17" s="3" customFormat="1" x14ac:dyDescent="0.25">
      <c r="A9" s="69" t="s">
        <v>24</v>
      </c>
      <c r="B9" s="70">
        <v>30274</v>
      </c>
      <c r="C9" s="71">
        <v>2392</v>
      </c>
      <c r="D9" s="72">
        <v>20400</v>
      </c>
      <c r="E9" s="45">
        <v>3590</v>
      </c>
      <c r="F9" s="45">
        <v>5067</v>
      </c>
      <c r="G9" s="45">
        <v>5876</v>
      </c>
      <c r="H9" s="45">
        <v>5867</v>
      </c>
      <c r="I9" s="79">
        <v>0.67384554403118191</v>
      </c>
      <c r="J9" s="75">
        <v>181</v>
      </c>
      <c r="K9" s="25">
        <v>9069</v>
      </c>
      <c r="L9" s="79">
        <v>0.29956398229503867</v>
      </c>
      <c r="M9" s="23">
        <v>536</v>
      </c>
      <c r="N9" s="24">
        <v>805</v>
      </c>
      <c r="O9" s="80">
        <v>2.659047367377948E-2</v>
      </c>
      <c r="P9" s="2"/>
    </row>
    <row r="10" spans="1:17" x14ac:dyDescent="0.25">
      <c r="A10" s="15" t="s">
        <v>47</v>
      </c>
      <c r="B10" s="5"/>
      <c r="C10" s="5"/>
      <c r="I10" s="17"/>
      <c r="J10" s="17"/>
      <c r="K10" s="17"/>
      <c r="L10" s="17"/>
      <c r="M10" s="17"/>
      <c r="N10" s="17"/>
      <c r="O10" s="17"/>
      <c r="P10" s="17"/>
      <c r="Q10" s="17"/>
    </row>
    <row r="11" spans="1:17" s="12" customFormat="1" x14ac:dyDescent="0.25">
      <c r="A11" s="5"/>
      <c r="B11" s="5"/>
      <c r="C11" s="5"/>
      <c r="D11" s="5"/>
      <c r="E11" s="5"/>
      <c r="K11" s="37"/>
    </row>
    <row r="12" spans="1:17" x14ac:dyDescent="0.25">
      <c r="A12" s="16" t="s">
        <v>48</v>
      </c>
      <c r="B12" s="8"/>
      <c r="C12" s="5"/>
      <c r="H12" s="14"/>
    </row>
    <row r="13" spans="1:17" x14ac:dyDescent="0.25">
      <c r="A13" s="6"/>
      <c r="B13" s="5"/>
      <c r="C13" s="5"/>
    </row>
    <row r="14" spans="1:17" x14ac:dyDescent="0.25">
      <c r="A14" s="6"/>
      <c r="B14" s="5"/>
      <c r="C14" s="5"/>
    </row>
    <row r="15" spans="1:17" x14ac:dyDescent="0.25">
      <c r="A15" s="6"/>
      <c r="B15" s="5"/>
      <c r="C15" s="5"/>
    </row>
    <row r="16" spans="1:17" x14ac:dyDescent="0.25">
      <c r="A16" s="6"/>
      <c r="B16" s="5"/>
      <c r="C16" s="5"/>
    </row>
    <row r="17" spans="1:16" ht="29.25" customHeight="1" x14ac:dyDescent="0.25">
      <c r="A17" s="6"/>
      <c r="B17" s="5"/>
      <c r="C17" s="5"/>
      <c r="J17" s="17"/>
      <c r="K17" s="17"/>
      <c r="L17" s="17"/>
      <c r="M17" s="17"/>
      <c r="N17" s="17"/>
      <c r="O17" s="17"/>
    </row>
    <row r="18" spans="1:16" x14ac:dyDescent="0.25">
      <c r="A18" s="6"/>
      <c r="B18" s="5"/>
      <c r="C18" s="5"/>
      <c r="J18" s="17"/>
      <c r="K18" s="17"/>
      <c r="L18" s="17"/>
      <c r="M18" s="17"/>
      <c r="N18" s="17"/>
      <c r="O18" s="17"/>
    </row>
    <row r="19" spans="1:16" x14ac:dyDescent="0.25">
      <c r="A19" s="6"/>
      <c r="B19" s="5"/>
      <c r="C19" s="5"/>
      <c r="J19" s="17"/>
      <c r="K19" s="17"/>
      <c r="L19" s="17"/>
      <c r="M19" s="17"/>
      <c r="N19" s="17"/>
      <c r="O19" s="17"/>
    </row>
    <row r="20" spans="1:16" x14ac:dyDescent="0.25">
      <c r="A20" s="6"/>
      <c r="B20" s="5"/>
      <c r="C20" s="5"/>
      <c r="J20" s="17"/>
      <c r="K20" s="17"/>
      <c r="L20" s="17"/>
      <c r="M20" s="17"/>
      <c r="N20" s="17"/>
      <c r="O20" s="17"/>
    </row>
    <row r="21" spans="1:16" x14ac:dyDescent="0.25">
      <c r="A21" s="6"/>
      <c r="B21" s="5"/>
      <c r="C21" s="5"/>
      <c r="J21" s="17"/>
      <c r="K21" s="17"/>
      <c r="L21" s="17"/>
      <c r="M21" s="17"/>
      <c r="N21" s="17"/>
      <c r="O21" s="17"/>
    </row>
    <row r="22" spans="1:16" x14ac:dyDescent="0.25">
      <c r="A22" s="6"/>
      <c r="B22" s="5"/>
      <c r="C22" s="5"/>
      <c r="J22" s="17"/>
      <c r="K22" s="17"/>
      <c r="L22" s="17"/>
      <c r="M22" s="17"/>
      <c r="N22" s="17"/>
      <c r="O22" s="17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x14ac:dyDescent="0.25">
      <c r="B27" s="5"/>
      <c r="C27" s="5"/>
    </row>
    <row r="28" spans="1:16" x14ac:dyDescent="0.25">
      <c r="A28" s="7" t="s">
        <v>49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sortState ref="A35:P56">
    <sortCondition descending="1" ref="M35:M56"/>
  </sortState>
  <mergeCells count="11">
    <mergeCell ref="A3:A4"/>
    <mergeCell ref="B3:B4"/>
    <mergeCell ref="C3:C4"/>
    <mergeCell ref="D3:H3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zoomScaleNormal="100" workbookViewId="0">
      <selection activeCell="B2" sqref="B2"/>
    </sheetView>
  </sheetViews>
  <sheetFormatPr defaultRowHeight="15" x14ac:dyDescent="0.25"/>
  <cols>
    <col min="1" max="1" width="22" customWidth="1"/>
    <col min="2" max="2" width="11.85546875" customWidth="1"/>
    <col min="3" max="3" width="10.42578125" customWidth="1"/>
    <col min="4" max="4" width="9.140625" customWidth="1"/>
    <col min="5" max="5" width="7.7109375" customWidth="1"/>
    <col min="6" max="8" width="6.5703125" bestFit="1" customWidth="1"/>
    <col min="9" max="9" width="9.5703125" customWidth="1"/>
    <col min="10" max="10" width="11.42578125" customWidth="1"/>
    <col min="11" max="11" width="11.85546875" customWidth="1"/>
    <col min="12" max="12" width="13.85546875" customWidth="1"/>
    <col min="13" max="13" width="11.7109375" customWidth="1"/>
    <col min="14" max="14" width="13.140625" customWidth="1"/>
    <col min="15" max="16" width="14.140625" customWidth="1"/>
  </cols>
  <sheetData>
    <row r="2" spans="1:16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s="1" customFormat="1" x14ac:dyDescent="0.25">
      <c r="A3" s="106" t="s">
        <v>0</v>
      </c>
      <c r="B3" s="108" t="s">
        <v>40</v>
      </c>
      <c r="C3" s="110" t="s">
        <v>30</v>
      </c>
      <c r="D3" s="112" t="s">
        <v>2</v>
      </c>
      <c r="E3" s="113"/>
      <c r="F3" s="113"/>
      <c r="G3" s="113"/>
      <c r="H3" s="114"/>
      <c r="I3" s="115" t="s">
        <v>41</v>
      </c>
      <c r="J3" s="119" t="s">
        <v>31</v>
      </c>
      <c r="K3" s="120" t="s">
        <v>32</v>
      </c>
      <c r="L3" s="121" t="s">
        <v>42</v>
      </c>
      <c r="M3" s="123" t="s">
        <v>33</v>
      </c>
      <c r="N3" s="124" t="s">
        <v>34</v>
      </c>
      <c r="O3" s="117" t="s">
        <v>43</v>
      </c>
    </row>
    <row r="4" spans="1:16" s="1" customFormat="1" ht="42.75" customHeight="1" x14ac:dyDescent="0.25">
      <c r="A4" s="107"/>
      <c r="B4" s="109"/>
      <c r="C4" s="111"/>
      <c r="D4" s="77" t="s">
        <v>4</v>
      </c>
      <c r="E4" s="78" t="s">
        <v>5</v>
      </c>
      <c r="F4" s="78" t="s">
        <v>6</v>
      </c>
      <c r="G4" s="78" t="s">
        <v>7</v>
      </c>
      <c r="H4" s="78" t="s">
        <v>8</v>
      </c>
      <c r="I4" s="116"/>
      <c r="J4" s="104"/>
      <c r="K4" s="105"/>
      <c r="L4" s="122"/>
      <c r="M4" s="99"/>
      <c r="N4" s="125"/>
      <c r="O4" s="118"/>
    </row>
    <row r="5" spans="1:16" s="3" customFormat="1" x14ac:dyDescent="0.25">
      <c r="A5" s="69" t="s">
        <v>23</v>
      </c>
      <c r="B5" s="70">
        <v>20054</v>
      </c>
      <c r="C5" s="71">
        <v>2727</v>
      </c>
      <c r="D5" s="72">
        <v>12634</v>
      </c>
      <c r="E5" s="45">
        <v>878</v>
      </c>
      <c r="F5" s="45">
        <v>2562</v>
      </c>
      <c r="G5" s="45">
        <v>4495</v>
      </c>
      <c r="H5" s="45">
        <v>4699</v>
      </c>
      <c r="I5" s="79">
        <v>0.62999900269272968</v>
      </c>
      <c r="J5" s="73">
        <v>125</v>
      </c>
      <c r="K5" s="19">
        <v>6401</v>
      </c>
      <c r="L5" s="79">
        <v>0.31918819188191883</v>
      </c>
      <c r="M5" s="23">
        <v>477</v>
      </c>
      <c r="N5" s="24">
        <v>1019</v>
      </c>
      <c r="O5" s="80">
        <v>5.0812805425351548E-2</v>
      </c>
      <c r="P5" s="2"/>
    </row>
    <row r="6" spans="1:16" s="4" customFormat="1" x14ac:dyDescent="0.25">
      <c r="A6" s="69" t="s">
        <v>18</v>
      </c>
      <c r="B6" s="74">
        <v>13810</v>
      </c>
      <c r="C6" s="71">
        <v>1259</v>
      </c>
      <c r="D6" s="72">
        <v>9410</v>
      </c>
      <c r="E6" s="45">
        <v>548</v>
      </c>
      <c r="F6" s="45">
        <v>2106</v>
      </c>
      <c r="G6" s="45">
        <v>3822</v>
      </c>
      <c r="H6" s="45">
        <v>2934</v>
      </c>
      <c r="I6" s="79">
        <v>0.68139029688631425</v>
      </c>
      <c r="J6" s="75">
        <v>87</v>
      </c>
      <c r="K6" s="25">
        <v>3923</v>
      </c>
      <c r="L6" s="79">
        <v>0.2840695148443157</v>
      </c>
      <c r="M6" s="21">
        <v>242</v>
      </c>
      <c r="N6" s="20">
        <v>477</v>
      </c>
      <c r="O6" s="80">
        <v>3.4540188269370019E-2</v>
      </c>
    </row>
    <row r="7" spans="1:16" s="3" customFormat="1" x14ac:dyDescent="0.25">
      <c r="A7" s="69" t="s">
        <v>15</v>
      </c>
      <c r="B7" s="74">
        <v>21868</v>
      </c>
      <c r="C7" s="71">
        <v>2350</v>
      </c>
      <c r="D7" s="72">
        <v>15289</v>
      </c>
      <c r="E7" s="45">
        <v>1006</v>
      </c>
      <c r="F7" s="45">
        <v>3860</v>
      </c>
      <c r="G7" s="45">
        <v>4966</v>
      </c>
      <c r="H7" s="45">
        <v>5457</v>
      </c>
      <c r="I7" s="79">
        <v>0.69914944210718855</v>
      </c>
      <c r="J7" s="76">
        <v>125</v>
      </c>
      <c r="K7" s="18">
        <v>5860</v>
      </c>
      <c r="L7" s="79">
        <v>0.26797146515456377</v>
      </c>
      <c r="M7" s="21">
        <v>367</v>
      </c>
      <c r="N7" s="20">
        <v>719</v>
      </c>
      <c r="O7" s="80">
        <v>3.287909273824767E-2</v>
      </c>
      <c r="P7" s="2"/>
    </row>
    <row r="8" spans="1:16" s="4" customFormat="1" x14ac:dyDescent="0.25">
      <c r="A8" s="69" t="s">
        <v>27</v>
      </c>
      <c r="B8" s="74">
        <v>28703</v>
      </c>
      <c r="C8" s="71">
        <v>4450</v>
      </c>
      <c r="D8" s="72">
        <v>19619</v>
      </c>
      <c r="E8" s="45">
        <v>1321</v>
      </c>
      <c r="F8" s="45">
        <v>3628</v>
      </c>
      <c r="G8" s="45">
        <v>6156</v>
      </c>
      <c r="H8" s="45">
        <v>8514</v>
      </c>
      <c r="I8" s="79">
        <v>0.68351740236212244</v>
      </c>
      <c r="J8" s="76">
        <v>165</v>
      </c>
      <c r="K8" s="18">
        <v>8148</v>
      </c>
      <c r="L8" s="79">
        <v>0.28387276591297078</v>
      </c>
      <c r="M8" s="23">
        <v>554</v>
      </c>
      <c r="N8" s="24">
        <v>936</v>
      </c>
      <c r="O8" s="80">
        <v>3.2609831724906807E-2</v>
      </c>
    </row>
    <row r="9" spans="1:16" s="3" customFormat="1" x14ac:dyDescent="0.25">
      <c r="A9" s="69" t="s">
        <v>22</v>
      </c>
      <c r="B9" s="70">
        <v>63430</v>
      </c>
      <c r="C9" s="71">
        <v>6134</v>
      </c>
      <c r="D9" s="72">
        <v>43413</v>
      </c>
      <c r="E9" s="45">
        <v>7667</v>
      </c>
      <c r="F9" s="45">
        <v>9504</v>
      </c>
      <c r="G9" s="45">
        <v>13539</v>
      </c>
      <c r="H9" s="45">
        <v>12703</v>
      </c>
      <c r="I9" s="79">
        <v>0.68442377423931888</v>
      </c>
      <c r="J9" s="75">
        <v>246</v>
      </c>
      <c r="K9" s="25">
        <v>18021</v>
      </c>
      <c r="L9" s="79">
        <v>0.28410846602553996</v>
      </c>
      <c r="M9" s="23">
        <v>1019</v>
      </c>
      <c r="N9" s="24">
        <v>1996</v>
      </c>
      <c r="O9" s="80">
        <v>3.1467759735141099E-2</v>
      </c>
      <c r="P9" s="2"/>
    </row>
    <row r="10" spans="1:16" x14ac:dyDescent="0.25">
      <c r="A10" s="15" t="s">
        <v>47</v>
      </c>
      <c r="B10" s="5"/>
      <c r="C10" s="5"/>
    </row>
    <row r="11" spans="1:16" s="12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16" t="s">
        <v>50</v>
      </c>
      <c r="B12" s="8"/>
      <c r="C12" s="5"/>
      <c r="I12" s="16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  <c r="K14" s="17"/>
      <c r="L14" s="17"/>
      <c r="M14" s="17"/>
      <c r="N14" s="17"/>
      <c r="O14" s="17"/>
    </row>
    <row r="15" spans="1:16" x14ac:dyDescent="0.25">
      <c r="A15" s="6"/>
      <c r="B15" s="5"/>
      <c r="C15" s="5"/>
      <c r="K15" s="17"/>
      <c r="L15" s="17"/>
      <c r="M15" s="17"/>
      <c r="N15" s="17"/>
      <c r="O15" s="17"/>
    </row>
    <row r="16" spans="1:16" x14ac:dyDescent="0.25">
      <c r="A16" s="6"/>
      <c r="B16" s="5"/>
      <c r="C16" s="5"/>
      <c r="J16" s="17"/>
      <c r="K16" s="17"/>
      <c r="L16" s="17"/>
      <c r="M16" s="17"/>
      <c r="N16" s="17"/>
      <c r="O16" s="17"/>
      <c r="P16" s="17"/>
    </row>
    <row r="17" spans="1:16" x14ac:dyDescent="0.25">
      <c r="A17" s="6"/>
      <c r="B17" s="5"/>
      <c r="C17" s="5"/>
      <c r="J17" s="17"/>
      <c r="K17" s="17"/>
      <c r="L17" s="17"/>
      <c r="M17" s="17"/>
      <c r="N17" s="17"/>
      <c r="O17" s="17"/>
      <c r="P17" s="17"/>
    </row>
    <row r="18" spans="1:16" x14ac:dyDescent="0.25">
      <c r="A18" s="6"/>
      <c r="B18" s="5"/>
      <c r="C18" s="5"/>
      <c r="J18" s="17"/>
      <c r="K18" s="17"/>
      <c r="L18" s="17"/>
      <c r="M18" s="17"/>
      <c r="N18" s="17"/>
      <c r="O18" s="17"/>
      <c r="P18" s="17"/>
    </row>
    <row r="19" spans="1:16" x14ac:dyDescent="0.25">
      <c r="A19" s="6"/>
      <c r="B19" s="5"/>
      <c r="C19" s="5"/>
      <c r="J19" s="17"/>
      <c r="K19" s="17"/>
      <c r="L19" s="17"/>
      <c r="M19" s="17"/>
      <c r="N19" s="17"/>
      <c r="O19" s="17"/>
      <c r="P19" s="17"/>
    </row>
    <row r="20" spans="1:16" x14ac:dyDescent="0.25">
      <c r="A20" s="6"/>
      <c r="B20" s="5"/>
      <c r="C20" s="5"/>
      <c r="J20" s="17"/>
      <c r="K20" s="17"/>
      <c r="L20" s="17"/>
      <c r="M20" s="17"/>
      <c r="N20" s="17"/>
      <c r="O20" s="17"/>
      <c r="P20" s="17"/>
    </row>
    <row r="21" spans="1:16" x14ac:dyDescent="0.25">
      <c r="A21" s="6"/>
      <c r="B21" s="5"/>
      <c r="C21" s="5"/>
      <c r="J21" s="17"/>
      <c r="K21" s="17"/>
      <c r="L21" s="17"/>
      <c r="M21" s="17"/>
      <c r="N21" s="17"/>
      <c r="O21" s="17"/>
      <c r="P21" s="17"/>
    </row>
    <row r="22" spans="1:16" x14ac:dyDescent="0.25">
      <c r="A22" s="6"/>
      <c r="B22" s="5"/>
      <c r="C22" s="5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x14ac:dyDescent="0.25">
      <c r="A27" s="6"/>
      <c r="B27" s="5"/>
      <c r="C27" s="5"/>
    </row>
    <row r="28" spans="1:16" x14ac:dyDescent="0.25">
      <c r="B28" s="5"/>
      <c r="C28" s="5"/>
    </row>
    <row r="29" spans="1:16" x14ac:dyDescent="0.25">
      <c r="A29" s="7" t="s">
        <v>49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sortState ref="A34:P55">
    <sortCondition descending="1" ref="P34:P55"/>
  </sortState>
  <mergeCells count="11">
    <mergeCell ref="A3:A4"/>
    <mergeCell ref="B3:B4"/>
    <mergeCell ref="C3:C4"/>
    <mergeCell ref="D3:H3"/>
    <mergeCell ref="I3:I4"/>
    <mergeCell ref="O3:O4"/>
    <mergeCell ref="J3:J4"/>
    <mergeCell ref="K3:K4"/>
    <mergeCell ref="L3:L4"/>
    <mergeCell ref="M3:M4"/>
    <mergeCell ref="N3:N4"/>
  </mergeCells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1_poduzetnici</vt:lpstr>
      <vt:lpstr>Grafikon 2. proračuni</vt:lpstr>
      <vt:lpstr>Grafikon 3.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MŠ</cp:lastModifiedBy>
  <dcterms:created xsi:type="dcterms:W3CDTF">2018-02-16T09:16:03Z</dcterms:created>
  <dcterms:modified xsi:type="dcterms:W3CDTF">2023-03-09T11:10:12Z</dcterms:modified>
</cp:coreProperties>
</file>