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440" windowHeight="10035" tabRatio="736"/>
  </bookViews>
  <sheets>
    <sheet name="Tablica 1" sheetId="1" r:id="rId1"/>
    <sheet name="Rang po ukupnim prihodima" sheetId="4" r:id="rId2"/>
    <sheet name="Rang po dobiti razdoblja" sheetId="3" r:id="rId3"/>
    <sheet name="Rang po izvozu" sheetId="5" r:id="rId4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G14" i="1" l="1"/>
  <c r="F9" i="1"/>
  <c r="D8" i="1"/>
  <c r="G17" i="1"/>
  <c r="F17" i="1"/>
  <c r="G7" i="1" l="1"/>
  <c r="F7" i="1"/>
  <c r="F8" i="1" l="1"/>
  <c r="F10" i="1"/>
  <c r="F11" i="1"/>
  <c r="F12" i="1"/>
  <c r="F13" i="1"/>
  <c r="F14" i="1"/>
  <c r="F15" i="1"/>
  <c r="F16" i="1"/>
  <c r="F18" i="1"/>
  <c r="F19" i="1"/>
  <c r="F20" i="1"/>
  <c r="F21" i="1"/>
  <c r="F22" i="1"/>
  <c r="F11" i="5"/>
  <c r="F13" i="5" s="1"/>
  <c r="E11" i="4"/>
  <c r="E13" i="4" s="1"/>
  <c r="E12" i="3" l="1"/>
  <c r="E14" i="3" s="1"/>
  <c r="D12" i="3"/>
  <c r="D14" i="3" s="1"/>
  <c r="G22" i="1" l="1"/>
  <c r="G21" i="1"/>
  <c r="G20" i="1"/>
  <c r="G19" i="1"/>
  <c r="G18" i="1"/>
  <c r="G16" i="1"/>
  <c r="G15" i="1"/>
  <c r="G13" i="1"/>
  <c r="G12" i="1"/>
  <c r="G11" i="1"/>
  <c r="G10" i="1"/>
  <c r="G9" i="1"/>
  <c r="G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7" i="1"/>
</calcChain>
</file>

<file path=xl/sharedStrings.xml><?xml version="1.0" encoding="utf-8"?>
<sst xmlns="http://schemas.openxmlformats.org/spreadsheetml/2006/main" count="110" uniqueCount="74">
  <si>
    <t>Opis</t>
  </si>
  <si>
    <t>RH</t>
  </si>
  <si>
    <t>Broj poduzetnika</t>
  </si>
  <si>
    <t>Broj dobitaša</t>
  </si>
  <si>
    <t>Broj gubitaša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</si>
  <si>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</si>
  <si>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</si>
  <si>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</si>
  <si>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</si>
  <si>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</si>
  <si>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Dobit razdoblja </t>
  </si>
  <si>
    <t xml:space="preserve">Gubitak razdoblja </t>
  </si>
  <si>
    <t xml:space="preserve">Izvoz </t>
  </si>
  <si>
    <t xml:space="preserve">Uvoz </t>
  </si>
  <si>
    <t xml:space="preserve">Trgovinski saldo (izvoz minus uvoz) </t>
  </si>
  <si>
    <t>Broj investitora</t>
  </si>
  <si>
    <t>Izvor: Fina, Registar godišnjih financijskih izvještaja</t>
  </si>
  <si>
    <t>Rang</t>
  </si>
  <si>
    <t>OIB</t>
  </si>
  <si>
    <t>Naziv</t>
  </si>
  <si>
    <t>1.</t>
  </si>
  <si>
    <t>2.</t>
  </si>
  <si>
    <t>3.</t>
  </si>
  <si>
    <t>4.</t>
  </si>
  <si>
    <t>5.</t>
  </si>
  <si>
    <t>Dobit razdoblja</t>
  </si>
  <si>
    <t>Oblik vlasništva</t>
  </si>
  <si>
    <t>Ukupno 5 najvećih prema veličini izvoza</t>
  </si>
  <si>
    <t>Bruto investicije samo u novu dugotr. imovinu</t>
  </si>
  <si>
    <t>-</t>
  </si>
  <si>
    <t>Udio grada u RH (u %)</t>
  </si>
  <si>
    <t>Ukupno 5 najvećih prema dobiti razdoblja</t>
  </si>
  <si>
    <t>Ukupno 5 najvećih prema ukupnim prihodima</t>
  </si>
  <si>
    <t>Šifra djelatnosti</t>
  </si>
  <si>
    <t>Opis djelatnosti</t>
  </si>
  <si>
    <t xml:space="preserve">Konsolidirani financijski rezultat – dobit (+) ili gubitak (-) razdoblja </t>
  </si>
  <si>
    <t>Ukupni prihodi</t>
  </si>
  <si>
    <t>PGŽ</t>
  </si>
  <si>
    <t>Udio PGŽ
u RH (u %)</t>
  </si>
  <si>
    <t>Rijeka</t>
  </si>
  <si>
    <t>Udio grada u PGŽ (u %)</t>
  </si>
  <si>
    <t>JADROLINIJA</t>
  </si>
  <si>
    <t>Udio top 5  u ukupnim prihodima grada Rijeke</t>
  </si>
  <si>
    <t>Udio top 5  u ukupnoj dobiti razdoblja grada Rijeka</t>
  </si>
  <si>
    <t>Proizvodnja farmaceutskih pripravaka</t>
  </si>
  <si>
    <t>Prekrcaj tereta</t>
  </si>
  <si>
    <t>Udio top 5  u ukupnom izvozu grada Rijeka</t>
  </si>
  <si>
    <t xml:space="preserve">Prosječna mjeseč. neto plaća po zaposlenom </t>
  </si>
  <si>
    <t>(iznosi u tisućama eura, plaće u eurima)</t>
  </si>
  <si>
    <t>(iznosi u tisućama eura)</t>
  </si>
  <si>
    <t>Ukupno svi poduzetnici (5.640)</t>
  </si>
  <si>
    <t>Ostale zabavne i rekreacijske djelatnosti</t>
  </si>
  <si>
    <t>Ostale prateće djelatnosti u prijevozu</t>
  </si>
  <si>
    <t>Tablica 1. Usporedba financijskih rezultata poslovanja poduzetnika u RH, Primorsko-goranskoj županiji i Rijeci u 2024. godini</t>
  </si>
  <si>
    <t xml:space="preserve">Tablica 2.  Rang lista top 5 poduzetnika sa sjedištem u Rijeci prema ukupnim prihodima u 2024. godini </t>
  </si>
  <si>
    <t xml:space="preserve">Tablica 3. Top 5 poduzetnika sa sjedištem u Rijeci prema ostvarenoj dobiti razdoblja u 2024. godini </t>
  </si>
  <si>
    <t>Tablica 4. Rang lista top 5 poduzetnika sa sjedištem u Rijeci prema izvozu u 2024. godini</t>
  </si>
  <si>
    <t>Privatno</t>
  </si>
  <si>
    <t>Državno</t>
  </si>
  <si>
    <t>2023.</t>
  </si>
  <si>
    <t>2024.</t>
  </si>
  <si>
    <t>PLODINE d.d.</t>
  </si>
  <si>
    <t>JGL d.d.</t>
  </si>
  <si>
    <t>EUROSPIN HRVATSKA d.o.o.</t>
  </si>
  <si>
    <t>LOGISTA d.o.o.</t>
  </si>
  <si>
    <t>JADRANSKA VRATA d.d.</t>
  </si>
  <si>
    <t>DANUBIA HOLDING d.o.o.</t>
  </si>
  <si>
    <t>LUKA RIJEKA d.d.</t>
  </si>
  <si>
    <t>ADRIATIC CROATIA INTERNATIONAL CLUB, ZA DJELATNOST MARINA d.d.</t>
  </si>
  <si>
    <t>MEDMAR d.o.o.</t>
  </si>
  <si>
    <t>21.20</t>
  </si>
  <si>
    <t>52.24</t>
  </si>
  <si>
    <t>93.29</t>
  </si>
  <si>
    <t>52.29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</si>
</sst>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_ ;\-#,##0\ "/>
    <numFmt numFmtId="167" formatCode="0.0%"/>
  </numFmts>
  <fonts count="20" x14ac:knownFonts="1"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244061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16365C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8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2" fillId="0" borderId="0"/>
    <xf numFmtId="0" fontId="15" fillId="0" borderId="0"/>
  </cellStyleXfs>
  <cellXfs count="7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3" fontId="10" fillId="4" borderId="1" xfId="0" applyNumberFormat="1" applyFont="1" applyFill="1" applyBorder="1" applyAlignment="1">
      <alignment horizontal="right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right" vertical="center"/>
    </xf>
    <xf numFmtId="167" fontId="5" fillId="4" borderId="1" xfId="0" applyNumberFormat="1" applyFont="1" applyFill="1" applyBorder="1" applyAlignment="1">
      <alignment horizontal="right" vertical="center"/>
    </xf>
    <xf numFmtId="167" fontId="5" fillId="4" borderId="1" xfId="0" applyNumberFormat="1" applyFont="1" applyFill="1" applyBorder="1" applyAlignment="1">
      <alignment horizontal="right" vertical="center" wrapText="1"/>
    </xf>
    <xf numFmtId="3" fontId="11" fillId="5" borderId="1" xfId="0" applyNumberFormat="1" applyFont="1" applyFill="1" applyBorder="1" applyAlignment="1">
      <alignment horizontal="right" vertical="center"/>
    </xf>
    <xf numFmtId="3" fontId="11" fillId="5" borderId="2" xfId="0" applyNumberFormat="1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/>
    </xf>
    <xf numFmtId="166" fontId="13" fillId="0" borderId="10" xfId="1" applyNumberFormat="1" applyFont="1" applyBorder="1"/>
    <xf numFmtId="0" fontId="13" fillId="0" borderId="10" xfId="0" quotePrefix="1" applyNumberFormat="1" applyFont="1" applyBorder="1" applyAlignment="1">
      <alignment horizontal="center"/>
    </xf>
    <xf numFmtId="0" fontId="13" fillId="0" borderId="10" xfId="0" quotePrefix="1" applyNumberFormat="1" applyFont="1" applyBorder="1"/>
    <xf numFmtId="166" fontId="13" fillId="0" borderId="10" xfId="0" applyNumberFormat="1" applyFont="1" applyBorder="1"/>
    <xf numFmtId="0" fontId="5" fillId="4" borderId="8" xfId="0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quotePrefix="1" applyNumberFormat="1" applyFont="1" applyBorder="1" applyAlignment="1">
      <alignment horizontal="center" wrapText="1"/>
    </xf>
    <xf numFmtId="166" fontId="13" fillId="0" borderId="10" xfId="0" applyNumberFormat="1" applyFont="1" applyBorder="1" applyAlignment="1">
      <alignment vertical="center"/>
    </xf>
    <xf numFmtId="0" fontId="13" fillId="0" borderId="10" xfId="0" quotePrefix="1" applyNumberFormat="1" applyFont="1" applyBorder="1" applyAlignment="1">
      <alignment horizontal="center" vertical="center"/>
    </xf>
    <xf numFmtId="164" fontId="0" fillId="0" borderId="0" xfId="0" applyNumberFormat="1"/>
    <xf numFmtId="0" fontId="2" fillId="3" borderId="11" xfId="0" applyFont="1" applyFill="1" applyBorder="1" applyAlignment="1">
      <alignment vertical="center" wrapText="1"/>
    </xf>
    <xf numFmtId="3" fontId="11" fillId="0" borderId="12" xfId="0" applyNumberFormat="1" applyFont="1" applyBorder="1" applyAlignment="1">
      <alignment horizontal="right" vertical="center"/>
    </xf>
    <xf numFmtId="3" fontId="11" fillId="0" borderId="13" xfId="0" applyNumberFormat="1" applyFont="1" applyBorder="1" applyAlignment="1">
      <alignment horizontal="right" vertical="center"/>
    </xf>
    <xf numFmtId="0" fontId="2" fillId="3" borderId="14" xfId="0" applyFont="1" applyFill="1" applyBorder="1" applyAlignment="1">
      <alignment vertical="center" wrapText="1"/>
    </xf>
    <xf numFmtId="3" fontId="11" fillId="0" borderId="10" xfId="0" applyNumberFormat="1" applyFont="1" applyBorder="1" applyAlignment="1">
      <alignment horizontal="right" vertical="center"/>
    </xf>
    <xf numFmtId="3" fontId="11" fillId="0" borderId="15" xfId="0" applyNumberFormat="1" applyFont="1" applyBorder="1" applyAlignment="1">
      <alignment horizontal="right" vertical="center"/>
    </xf>
    <xf numFmtId="0" fontId="1" fillId="3" borderId="14" xfId="0" applyFont="1" applyFill="1" applyBorder="1" applyAlignment="1">
      <alignment vertical="center" wrapText="1"/>
    </xf>
    <xf numFmtId="3" fontId="14" fillId="0" borderId="10" xfId="0" applyNumberFormat="1" applyFont="1" applyBorder="1" applyAlignment="1">
      <alignment horizontal="right" vertical="center"/>
    </xf>
    <xf numFmtId="3" fontId="14" fillId="0" borderId="15" xfId="0" applyNumberFormat="1" applyFont="1" applyBorder="1" applyAlignment="1">
      <alignment horizontal="right" vertical="center"/>
    </xf>
    <xf numFmtId="49" fontId="11" fillId="0" borderId="10" xfId="0" applyNumberFormat="1" applyFont="1" applyBorder="1" applyAlignment="1">
      <alignment horizontal="left" vertical="center"/>
    </xf>
    <xf numFmtId="0" fontId="13" fillId="0" borderId="10" xfId="0" quotePrefix="1" applyNumberFormat="1" applyFont="1" applyBorder="1" applyAlignment="1">
      <alignment horizontal="left"/>
    </xf>
    <xf numFmtId="0" fontId="13" fillId="0" borderId="10" xfId="0" quotePrefix="1" applyNumberFormat="1" applyFont="1" applyBorder="1" applyAlignment="1">
      <alignment horizontal="left" vertical="center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 indent="8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7" fontId="10" fillId="4" borderId="1" xfId="0" applyNumberFormat="1" applyFont="1" applyFill="1" applyBorder="1" applyAlignment="1">
      <alignment horizontal="right" vertical="center" wrapText="1"/>
    </xf>
    <xf numFmtId="0" fontId="4" fillId="6" borderId="2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  <xf numFmtId="164" fontId="1" fillId="3" borderId="10" xfId="0" applyNumberFormat="1" applyFon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 wrapText="1"/>
    </xf>
    <xf numFmtId="165" fontId="7" fillId="5" borderId="2" xfId="0" applyNumberFormat="1" applyFont="1" applyFill="1" applyBorder="1" applyAlignment="1">
      <alignment horizontal="center" vertical="center" wrapText="1"/>
    </xf>
    <xf numFmtId="165" fontId="7" fillId="3" borderId="11" xfId="0" applyNumberFormat="1" applyFont="1" applyFill="1" applyBorder="1" applyAlignment="1">
      <alignment horizontal="center" vertical="center" wrapText="1"/>
    </xf>
    <xf numFmtId="165" fontId="7" fillId="3" borderId="14" xfId="0" applyNumberFormat="1" applyFont="1" applyFill="1" applyBorder="1" applyAlignment="1">
      <alignment horizontal="center" vertical="center" wrapText="1"/>
    </xf>
    <xf numFmtId="165" fontId="8" fillId="3" borderId="14" xfId="0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3" fillId="0" borderId="10" xfId="0" quotePrefix="1" applyNumberFormat="1" applyFont="1" applyBorder="1" applyAlignment="1">
      <alignment horizontal="left" vertical="center" wrapText="1"/>
    </xf>
    <xf numFmtId="0" fontId="13" fillId="0" borderId="10" xfId="0" quotePrefix="1" applyNumberFormat="1" applyFont="1" applyBorder="1" applyAlignment="1">
      <alignment vertical="center"/>
    </xf>
    <xf numFmtId="0" fontId="18" fillId="0" borderId="16" xfId="0" applyFont="1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8" fillId="0" borderId="17" xfId="0" applyFont="1" applyBorder="1" applyAlignment="1">
      <alignment horizontal="right" vertical="center"/>
    </xf>
    <xf numFmtId="0" fontId="4" fillId="6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justify" vertical="center"/>
    </xf>
    <xf numFmtId="0" fontId="17" fillId="0" borderId="0" xfId="0" applyFont="1" applyBorder="1" applyAlignment="1"/>
  </cellXfs>
  <cellStyles count="3">
    <cellStyle name="Normalno" xfId="0" builtinId="0"/>
    <cellStyle name="Normalno 2" xfId="1"/>
    <cellStyle name="Obično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0</xdr:col>
      <xdr:colOff>1233780</xdr:colOff>
      <xdr:row>1</xdr:row>
      <xdr:rowOff>182909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8100"/>
          <a:ext cx="1176630" cy="3353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2</xdr:col>
      <xdr:colOff>52680</xdr:colOff>
      <xdr:row>1</xdr:row>
      <xdr:rowOff>173384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8575"/>
          <a:ext cx="1176630" cy="3353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1</xdr:col>
      <xdr:colOff>862305</xdr:colOff>
      <xdr:row>1</xdr:row>
      <xdr:rowOff>163859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"/>
          <a:ext cx="1176630" cy="3353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833730</xdr:colOff>
      <xdr:row>2</xdr:row>
      <xdr:rowOff>1934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5"/>
          <a:ext cx="1176630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4"/>
  <sheetViews>
    <sheetView tabSelected="1" workbookViewId="0">
      <selection activeCell="A25" sqref="A25"/>
    </sheetView>
  </sheetViews>
  <sheetFormatPr defaultRowHeight="15" x14ac:dyDescent="0.25"/>
  <cols>
    <col min="1" max="1" width="37.28515625" customWidth="1"/>
    <col min="2" max="2" width="12.28515625" bestFit="1" customWidth="1"/>
    <col min="3" max="3" width="10.85546875" customWidth="1"/>
    <col min="4" max="4" width="8.7109375" customWidth="1"/>
    <col min="5" max="5" width="10.28515625" customWidth="1"/>
    <col min="6" max="6" width="9.7109375" customWidth="1"/>
    <col min="7" max="7" width="10.28515625" customWidth="1"/>
    <col min="9" max="9" width="13.7109375" customWidth="1"/>
  </cols>
  <sheetData>
    <row r="3" spans="1:8" x14ac:dyDescent="0.25">
      <c r="A3" s="38" t="s">
        <v>53</v>
      </c>
      <c r="B3" s="39"/>
      <c r="C3" s="39"/>
      <c r="D3" s="39"/>
      <c r="E3" s="39"/>
      <c r="F3" s="39"/>
      <c r="G3" s="39"/>
      <c r="H3" s="39"/>
    </row>
    <row r="4" spans="1:8" x14ac:dyDescent="0.25">
      <c r="A4" s="59" t="s">
        <v>48</v>
      </c>
      <c r="B4" s="59"/>
      <c r="C4" s="59"/>
      <c r="D4" s="59"/>
      <c r="E4" s="59"/>
      <c r="F4" s="59"/>
      <c r="G4" s="59"/>
      <c r="H4" s="39"/>
    </row>
    <row r="5" spans="1:8" x14ac:dyDescent="0.25">
      <c r="A5" s="62" t="s">
        <v>0</v>
      </c>
      <c r="B5" s="62" t="s">
        <v>1</v>
      </c>
      <c r="C5" s="62" t="s">
        <v>37</v>
      </c>
      <c r="D5" s="61" t="s">
        <v>38</v>
      </c>
      <c r="E5" s="62" t="s">
        <v>39</v>
      </c>
      <c r="F5" s="60" t="s">
        <v>30</v>
      </c>
      <c r="G5" s="60" t="s">
        <v>40</v>
      </c>
    </row>
    <row r="6" spans="1:8" x14ac:dyDescent="0.25">
      <c r="A6" s="63"/>
      <c r="B6" s="63"/>
      <c r="C6" s="63"/>
      <c r="D6" s="64"/>
      <c r="E6" s="63"/>
      <c r="F6" s="61"/>
      <c r="G6" s="61"/>
    </row>
    <row r="7" spans="1:8" x14ac:dyDescent="0.25">
      <c r="A7" s="1" t="s">
        <v>2</v>
      </c>
      <c r="B7" s="9">
        <v>162135</v>
      </c>
      <c r="C7" s="9">
        <v>13094</v>
      </c>
      <c r="D7" s="46">
        <f>C7/B7*100</f>
        <v>8.0759860609985505</v>
      </c>
      <c r="E7" s="9">
        <v>5640</v>
      </c>
      <c r="F7" s="51">
        <f>E7/B7*100</f>
        <v>3.4785826625959846</v>
      </c>
      <c r="G7" s="51">
        <f>E7/C7*100</f>
        <v>43.073163280892011</v>
      </c>
    </row>
    <row r="8" spans="1:8" x14ac:dyDescent="0.25">
      <c r="A8" s="1" t="s">
        <v>3</v>
      </c>
      <c r="B8" s="9">
        <v>110274</v>
      </c>
      <c r="C8" s="9">
        <v>8415</v>
      </c>
      <c r="D8" s="46">
        <f>C8/B8*100</f>
        <v>7.6309918929212683</v>
      </c>
      <c r="E8" s="9">
        <v>3665</v>
      </c>
      <c r="F8" s="51">
        <f t="shared" ref="F8:F22" si="0">E8/B8*100</f>
        <v>3.3235395469466966</v>
      </c>
      <c r="G8" s="51">
        <f t="shared" ref="G8:G16" si="1">E8/C8*100</f>
        <v>43.553178847296493</v>
      </c>
    </row>
    <row r="9" spans="1:8" x14ac:dyDescent="0.25">
      <c r="A9" s="2" t="s">
        <v>4</v>
      </c>
      <c r="B9" s="10">
        <v>51861</v>
      </c>
      <c r="C9" s="10">
        <v>4679</v>
      </c>
      <c r="D9" s="47">
        <f t="shared" ref="D9:D22" si="2">C9/B9*100</f>
        <v>9.0221939414974646</v>
      </c>
      <c r="E9" s="10">
        <v>1975</v>
      </c>
      <c r="F9" s="51">
        <f>E9/B9*100</f>
        <v>3.8082566861418017</v>
      </c>
      <c r="G9" s="52">
        <f t="shared" si="1"/>
        <v>42.209873904680492</v>
      </c>
    </row>
    <row r="10" spans="1:8" x14ac:dyDescent="0.25">
      <c r="A10" s="26" t="s">
        <v>5</v>
      </c>
      <c r="B10" s="27">
        <v>1063307</v>
      </c>
      <c r="C10" s="27">
        <v>72766</v>
      </c>
      <c r="D10" s="48">
        <f t="shared" si="2"/>
        <v>6.8433669673951174</v>
      </c>
      <c r="E10" s="28">
        <v>33606</v>
      </c>
      <c r="F10" s="53">
        <f t="shared" si="0"/>
        <v>3.1605171413335942</v>
      </c>
      <c r="G10" s="53">
        <f t="shared" si="1"/>
        <v>46.183657202539649</v>
      </c>
    </row>
    <row r="11" spans="1:8" x14ac:dyDescent="0.25">
      <c r="A11" s="29" t="s">
        <v>6</v>
      </c>
      <c r="B11" s="30">
        <v>169663515.89770001</v>
      </c>
      <c r="C11" s="30">
        <v>9258589.7858300004</v>
      </c>
      <c r="D11" s="49">
        <f t="shared" si="2"/>
        <v>5.4570304858072971</v>
      </c>
      <c r="E11" s="31">
        <v>4446322.7060900005</v>
      </c>
      <c r="F11" s="54">
        <f t="shared" si="0"/>
        <v>2.6206710868652201</v>
      </c>
      <c r="G11" s="54">
        <f t="shared" si="1"/>
        <v>48.023757493770454</v>
      </c>
    </row>
    <row r="12" spans="1:8" x14ac:dyDescent="0.25">
      <c r="A12" s="29" t="s">
        <v>7</v>
      </c>
      <c r="B12" s="30">
        <v>157781008.59</v>
      </c>
      <c r="C12" s="30">
        <v>8731003.2720999997</v>
      </c>
      <c r="D12" s="49">
        <f t="shared" si="2"/>
        <v>5.5336211563888824</v>
      </c>
      <c r="E12" s="31">
        <v>4201707.5615699999</v>
      </c>
      <c r="F12" s="54">
        <f t="shared" si="0"/>
        <v>2.6629995581333223</v>
      </c>
      <c r="G12" s="54">
        <f t="shared" si="1"/>
        <v>48.123994810500129</v>
      </c>
    </row>
    <row r="13" spans="1:8" x14ac:dyDescent="0.25">
      <c r="A13" s="29" t="s">
        <v>8</v>
      </c>
      <c r="B13" s="30">
        <v>14670033.64659</v>
      </c>
      <c r="C13" s="30">
        <v>703912.19821000006</v>
      </c>
      <c r="D13" s="49">
        <f t="shared" si="2"/>
        <v>4.7982998210343037</v>
      </c>
      <c r="E13" s="31">
        <v>338564.57626999996</v>
      </c>
      <c r="F13" s="54">
        <f t="shared" si="0"/>
        <v>2.3078650289851117</v>
      </c>
      <c r="G13" s="54">
        <f t="shared" si="1"/>
        <v>48.09755778219872</v>
      </c>
    </row>
    <row r="14" spans="1:8" x14ac:dyDescent="0.25">
      <c r="A14" s="29" t="s">
        <v>9</v>
      </c>
      <c r="B14" s="30">
        <v>2787526.3388899998</v>
      </c>
      <c r="C14" s="30">
        <v>176325.68448</v>
      </c>
      <c r="D14" s="49">
        <f t="shared" si="2"/>
        <v>6.3255253240123039</v>
      </c>
      <c r="E14" s="31">
        <v>93949.431750000003</v>
      </c>
      <c r="F14" s="54">
        <f t="shared" si="0"/>
        <v>3.3703513555825597</v>
      </c>
      <c r="G14" s="54">
        <f>E14/C14*100</f>
        <v>53.281762113707465</v>
      </c>
    </row>
    <row r="15" spans="1:8" x14ac:dyDescent="0.25">
      <c r="A15" s="29" t="s">
        <v>10</v>
      </c>
      <c r="B15" s="30">
        <v>12638289.124209998</v>
      </c>
      <c r="C15" s="30">
        <v>607912.12188999995</v>
      </c>
      <c r="D15" s="49">
        <f t="shared" si="2"/>
        <v>4.8100824084288361</v>
      </c>
      <c r="E15" s="31">
        <v>289742.49718000001</v>
      </c>
      <c r="F15" s="54">
        <f t="shared" si="0"/>
        <v>2.2925769012909125</v>
      </c>
      <c r="G15" s="54">
        <f t="shared" si="1"/>
        <v>47.661904862036643</v>
      </c>
    </row>
    <row r="16" spans="1:8" x14ac:dyDescent="0.25">
      <c r="A16" s="29" t="s">
        <v>11</v>
      </c>
      <c r="B16" s="30">
        <v>2732806.25556</v>
      </c>
      <c r="C16" s="30">
        <v>174691.70791</v>
      </c>
      <c r="D16" s="49">
        <f t="shared" si="2"/>
        <v>6.3923927118720165</v>
      </c>
      <c r="E16" s="31">
        <v>92879.278019999998</v>
      </c>
      <c r="F16" s="54">
        <f t="shared" si="0"/>
        <v>3.3986777449383219</v>
      </c>
      <c r="G16" s="54">
        <f t="shared" si="1"/>
        <v>53.167536760159663</v>
      </c>
    </row>
    <row r="17" spans="1:7" ht="26.25" customHeight="1" x14ac:dyDescent="0.25">
      <c r="A17" s="32" t="s">
        <v>35</v>
      </c>
      <c r="B17" s="33">
        <v>9905482.8686500005</v>
      </c>
      <c r="C17" s="33">
        <v>433220.41398000001</v>
      </c>
      <c r="D17" s="50">
        <f t="shared" si="2"/>
        <v>4.3735416003908831</v>
      </c>
      <c r="E17" s="34">
        <v>196863.21916000001</v>
      </c>
      <c r="F17" s="55">
        <f>E17/B17*100</f>
        <v>1.9874166839766603</v>
      </c>
      <c r="G17" s="55">
        <f>E17/C17*100</f>
        <v>45.44181502238451</v>
      </c>
    </row>
    <row r="18" spans="1:7" x14ac:dyDescent="0.25">
      <c r="A18" s="29" t="s">
        <v>12</v>
      </c>
      <c r="B18" s="30">
        <v>33272472.734619997</v>
      </c>
      <c r="C18" s="30">
        <v>1809988.7249400001</v>
      </c>
      <c r="D18" s="49">
        <f t="shared" si="2"/>
        <v>5.4398984390982976</v>
      </c>
      <c r="E18" s="31">
        <v>898426.85924000002</v>
      </c>
      <c r="F18" s="54">
        <f t="shared" si="0"/>
        <v>2.7002106708624249</v>
      </c>
      <c r="G18" s="54">
        <f>E18/C18*100</f>
        <v>49.637152257386703</v>
      </c>
    </row>
    <row r="19" spans="1:7" x14ac:dyDescent="0.25">
      <c r="A19" s="29" t="s">
        <v>13</v>
      </c>
      <c r="B19" s="30">
        <v>30572656.609869998</v>
      </c>
      <c r="C19" s="30">
        <v>1161078.3193099999</v>
      </c>
      <c r="D19" s="49">
        <f t="shared" si="2"/>
        <v>3.7977671817213308</v>
      </c>
      <c r="E19" s="31">
        <v>658848.02764999995</v>
      </c>
      <c r="F19" s="54">
        <f t="shared" si="0"/>
        <v>2.1550238046284114</v>
      </c>
      <c r="G19" s="54">
        <f t="shared" ref="G19:G22" si="3">E19/C19*100</f>
        <v>56.744494896910744</v>
      </c>
    </row>
    <row r="20" spans="1:7" x14ac:dyDescent="0.25">
      <c r="A20" s="29" t="s">
        <v>14</v>
      </c>
      <c r="B20" s="30">
        <v>2699816.12475</v>
      </c>
      <c r="C20" s="30">
        <v>648910.40563000005</v>
      </c>
      <c r="D20" s="49">
        <f t="shared" si="2"/>
        <v>24.035355581487554</v>
      </c>
      <c r="E20" s="31">
        <v>239578.83159000002</v>
      </c>
      <c r="F20" s="54">
        <f t="shared" si="0"/>
        <v>8.8738943883515304</v>
      </c>
      <c r="G20" s="54">
        <f t="shared" si="3"/>
        <v>36.920171029990328</v>
      </c>
    </row>
    <row r="21" spans="1:7" x14ac:dyDescent="0.25">
      <c r="A21" s="29" t="s">
        <v>15</v>
      </c>
      <c r="B21" s="30">
        <v>14042</v>
      </c>
      <c r="C21" s="30">
        <v>1395</v>
      </c>
      <c r="D21" s="49">
        <f t="shared" si="2"/>
        <v>9.9344822674832649</v>
      </c>
      <c r="E21" s="31">
        <v>573</v>
      </c>
      <c r="F21" s="54">
        <f t="shared" si="0"/>
        <v>4.0806152969662435</v>
      </c>
      <c r="G21" s="54">
        <f t="shared" si="3"/>
        <v>41.075268817204304</v>
      </c>
    </row>
    <row r="22" spans="1:7" x14ac:dyDescent="0.25">
      <c r="A22" s="29" t="s">
        <v>28</v>
      </c>
      <c r="B22" s="30">
        <v>5369744.7346299998</v>
      </c>
      <c r="C22" s="30">
        <v>351046.63097000006</v>
      </c>
      <c r="D22" s="49">
        <f t="shared" si="2"/>
        <v>6.5374919724966922</v>
      </c>
      <c r="E22" s="31">
        <v>207897.30612999998</v>
      </c>
      <c r="F22" s="54">
        <f t="shared" si="0"/>
        <v>3.8716422549707112</v>
      </c>
      <c r="G22" s="54">
        <f t="shared" si="3"/>
        <v>59.222133981330416</v>
      </c>
    </row>
    <row r="23" spans="1:7" ht="15" customHeight="1" x14ac:dyDescent="0.25">
      <c r="A23" s="29" t="s">
        <v>47</v>
      </c>
      <c r="B23" s="30">
        <v>1171.3408180226095</v>
      </c>
      <c r="C23" s="30">
        <v>1139.2242925725384</v>
      </c>
      <c r="D23" s="49" t="s">
        <v>29</v>
      </c>
      <c r="E23" s="31">
        <v>1188.5282983197446</v>
      </c>
      <c r="F23" s="56" t="s">
        <v>29</v>
      </c>
      <c r="G23" s="56" t="s">
        <v>29</v>
      </c>
    </row>
    <row r="24" spans="1:7" x14ac:dyDescent="0.25">
      <c r="A24" s="42" t="s">
        <v>16</v>
      </c>
      <c r="E24" s="25"/>
    </row>
  </sheetData>
  <mergeCells count="8">
    <mergeCell ref="A4:G4"/>
    <mergeCell ref="G5:G6"/>
    <mergeCell ref="A5:A6"/>
    <mergeCell ref="B5:B6"/>
    <mergeCell ref="C5:C6"/>
    <mergeCell ref="E5:E6"/>
    <mergeCell ref="F5:F6"/>
    <mergeCell ref="D5:D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"/>
  <sheetViews>
    <sheetView workbookViewId="0">
      <selection activeCell="A15" sqref="A15"/>
    </sheetView>
  </sheetViews>
  <sheetFormatPr defaultRowHeight="15" x14ac:dyDescent="0.25"/>
  <cols>
    <col min="1" max="1" width="5.42578125" customWidth="1"/>
    <col min="2" max="2" width="12.5703125" customWidth="1"/>
    <col min="3" max="3" width="24.85546875" customWidth="1"/>
    <col min="4" max="4" width="14.42578125" customWidth="1"/>
    <col min="5" max="5" width="13.28515625" customWidth="1"/>
    <col min="13" max="13" width="11.140625" bestFit="1" customWidth="1"/>
    <col min="14" max="14" width="13.5703125" customWidth="1"/>
    <col min="15" max="15" width="14.28515625" customWidth="1"/>
    <col min="16" max="16" width="10.140625" bestFit="1" customWidth="1"/>
  </cols>
  <sheetData>
    <row r="3" spans="1:5" x14ac:dyDescent="0.25">
      <c r="A3" s="40" t="s">
        <v>54</v>
      </c>
      <c r="B3" s="41"/>
      <c r="C3" s="39"/>
      <c r="D3" s="39"/>
      <c r="E3" s="39"/>
    </row>
    <row r="4" spans="1:5" ht="13.5" customHeight="1" x14ac:dyDescent="0.25">
      <c r="A4" s="68" t="s">
        <v>49</v>
      </c>
      <c r="B4" s="68"/>
      <c r="C4" s="68"/>
      <c r="D4" s="68"/>
      <c r="E4" s="68"/>
    </row>
    <row r="5" spans="1:5" x14ac:dyDescent="0.25">
      <c r="A5" s="45" t="s">
        <v>17</v>
      </c>
      <c r="B5" s="45" t="s">
        <v>18</v>
      </c>
      <c r="C5" s="45" t="s">
        <v>19</v>
      </c>
      <c r="D5" s="45" t="s">
        <v>26</v>
      </c>
      <c r="E5" s="45" t="s">
        <v>36</v>
      </c>
    </row>
    <row r="6" spans="1:5" x14ac:dyDescent="0.25">
      <c r="A6" s="21" t="s">
        <v>20</v>
      </c>
      <c r="B6" s="24">
        <v>92510683607</v>
      </c>
      <c r="C6" s="37" t="s">
        <v>61</v>
      </c>
      <c r="D6" s="16" t="s">
        <v>57</v>
      </c>
      <c r="E6" s="18">
        <v>992700.21841999993</v>
      </c>
    </row>
    <row r="7" spans="1:5" ht="15.75" customHeight="1" x14ac:dyDescent="0.25">
      <c r="A7" s="21" t="s">
        <v>21</v>
      </c>
      <c r="B7" s="24">
        <v>38453148181</v>
      </c>
      <c r="C7" s="37" t="s">
        <v>41</v>
      </c>
      <c r="D7" s="22" t="s">
        <v>58</v>
      </c>
      <c r="E7" s="18">
        <v>195209.86258000002</v>
      </c>
    </row>
    <row r="8" spans="1:5" x14ac:dyDescent="0.25">
      <c r="A8" s="21" t="s">
        <v>22</v>
      </c>
      <c r="B8" s="24">
        <v>20950636972</v>
      </c>
      <c r="C8" s="37" t="s">
        <v>62</v>
      </c>
      <c r="D8" s="22" t="s">
        <v>57</v>
      </c>
      <c r="E8" s="23">
        <v>162025.66297</v>
      </c>
    </row>
    <row r="9" spans="1:5" x14ac:dyDescent="0.25">
      <c r="A9" s="21" t="s">
        <v>23</v>
      </c>
      <c r="B9" s="24">
        <v>62357811032</v>
      </c>
      <c r="C9" s="37" t="s">
        <v>63</v>
      </c>
      <c r="D9" s="16" t="s">
        <v>57</v>
      </c>
      <c r="E9" s="18">
        <v>127406.49923999999</v>
      </c>
    </row>
    <row r="10" spans="1:5" x14ac:dyDescent="0.25">
      <c r="A10" s="21" t="s">
        <v>24</v>
      </c>
      <c r="B10" s="24">
        <v>11250497431</v>
      </c>
      <c r="C10" s="37" t="s">
        <v>64</v>
      </c>
      <c r="D10" s="22" t="s">
        <v>57</v>
      </c>
      <c r="E10" s="23">
        <v>96197.633790000007</v>
      </c>
    </row>
    <row r="11" spans="1:5" x14ac:dyDescent="0.25">
      <c r="A11" s="65" t="s">
        <v>32</v>
      </c>
      <c r="B11" s="65"/>
      <c r="C11" s="65"/>
      <c r="D11" s="19"/>
      <c r="E11" s="20">
        <f>SUM(E6:E10)</f>
        <v>1573539.8770000001</v>
      </c>
    </row>
    <row r="12" spans="1:5" x14ac:dyDescent="0.25">
      <c r="A12" s="66" t="s">
        <v>50</v>
      </c>
      <c r="B12" s="67"/>
      <c r="C12" s="67"/>
      <c r="D12" s="5"/>
      <c r="E12" s="6">
        <v>4446322.7060900005</v>
      </c>
    </row>
    <row r="13" spans="1:5" x14ac:dyDescent="0.25">
      <c r="A13" s="66" t="s">
        <v>42</v>
      </c>
      <c r="B13" s="67"/>
      <c r="C13" s="67"/>
      <c r="D13" s="5"/>
      <c r="E13" s="7">
        <f>E11/E12</f>
        <v>0.35389691235068649</v>
      </c>
    </row>
    <row r="14" spans="1:5" x14ac:dyDescent="0.25">
      <c r="A14" s="43" t="s">
        <v>16</v>
      </c>
    </row>
  </sheetData>
  <mergeCells count="4">
    <mergeCell ref="A11:C11"/>
    <mergeCell ref="A12:C12"/>
    <mergeCell ref="A13:C13"/>
    <mergeCell ref="A4:E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workbookViewId="0">
      <selection activeCell="A16" sqref="A16"/>
    </sheetView>
  </sheetViews>
  <sheetFormatPr defaultRowHeight="15" x14ac:dyDescent="0.25"/>
  <cols>
    <col min="1" max="1" width="5.5703125" customWidth="1"/>
    <col min="2" max="2" width="13" customWidth="1"/>
    <col min="3" max="3" width="28" customWidth="1"/>
    <col min="4" max="4" width="12" customWidth="1"/>
    <col min="5" max="5" width="10.7109375" customWidth="1"/>
    <col min="8" max="8" width="12.140625" customWidth="1"/>
    <col min="9" max="9" width="13.7109375" customWidth="1"/>
    <col min="10" max="10" width="14" customWidth="1"/>
    <col min="11" max="12" width="9.28515625" bestFit="1" customWidth="1"/>
    <col min="13" max="13" width="11.140625" bestFit="1" customWidth="1"/>
    <col min="14" max="16" width="11.42578125" bestFit="1" customWidth="1"/>
    <col min="17" max="17" width="11.28515625" bestFit="1" customWidth="1"/>
    <col min="18" max="19" width="10.28515625" bestFit="1" customWidth="1"/>
    <col min="20" max="21" width="5.28515625" bestFit="1" customWidth="1"/>
    <col min="22" max="25" width="11.28515625" bestFit="1" customWidth="1"/>
  </cols>
  <sheetData>
    <row r="3" spans="1:5" x14ac:dyDescent="0.25">
      <c r="A3" s="38" t="s">
        <v>55</v>
      </c>
      <c r="B3" s="39"/>
      <c r="C3" s="39"/>
      <c r="D3" s="39"/>
      <c r="E3" s="39"/>
    </row>
    <row r="4" spans="1:5" x14ac:dyDescent="0.25">
      <c r="A4" s="68" t="s">
        <v>49</v>
      </c>
      <c r="B4" s="68"/>
      <c r="C4" s="68"/>
      <c r="D4" s="68"/>
      <c r="E4" s="68"/>
    </row>
    <row r="5" spans="1:5" x14ac:dyDescent="0.25">
      <c r="A5" s="69" t="s">
        <v>17</v>
      </c>
      <c r="B5" s="69" t="s">
        <v>18</v>
      </c>
      <c r="C5" s="69" t="s">
        <v>19</v>
      </c>
      <c r="D5" s="69" t="s">
        <v>25</v>
      </c>
      <c r="E5" s="69"/>
    </row>
    <row r="6" spans="1:5" x14ac:dyDescent="0.25">
      <c r="A6" s="74"/>
      <c r="B6" s="74"/>
      <c r="C6" s="74"/>
      <c r="D6" s="11" t="s">
        <v>59</v>
      </c>
      <c r="E6" s="11" t="s">
        <v>60</v>
      </c>
    </row>
    <row r="7" spans="1:5" x14ac:dyDescent="0.25">
      <c r="A7" s="13" t="s">
        <v>20</v>
      </c>
      <c r="B7" s="14">
        <v>92510683607</v>
      </c>
      <c r="C7" s="35" t="s">
        <v>61</v>
      </c>
      <c r="D7" s="15">
        <v>52238.11636</v>
      </c>
      <c r="E7" s="15">
        <v>21291.26482</v>
      </c>
    </row>
    <row r="8" spans="1:5" x14ac:dyDescent="0.25">
      <c r="A8" s="13" t="s">
        <v>21</v>
      </c>
      <c r="B8" s="14">
        <v>80300395055</v>
      </c>
      <c r="C8" s="35" t="s">
        <v>65</v>
      </c>
      <c r="D8" s="15">
        <v>14000.50756</v>
      </c>
      <c r="E8" s="15">
        <v>19523.80803</v>
      </c>
    </row>
    <row r="9" spans="1:5" x14ac:dyDescent="0.25">
      <c r="A9" s="13" t="s">
        <v>22</v>
      </c>
      <c r="B9" s="14">
        <v>20950636972</v>
      </c>
      <c r="C9" s="35" t="s">
        <v>62</v>
      </c>
      <c r="D9" s="15">
        <v>13084.73612</v>
      </c>
      <c r="E9" s="15">
        <v>18404.591350000002</v>
      </c>
    </row>
    <row r="10" spans="1:5" x14ac:dyDescent="0.25">
      <c r="A10" s="13" t="s">
        <v>23</v>
      </c>
      <c r="B10" s="14">
        <v>38453148181</v>
      </c>
      <c r="C10" s="35" t="s">
        <v>41</v>
      </c>
      <c r="D10" s="15">
        <v>3946.78683</v>
      </c>
      <c r="E10" s="15">
        <v>7416.2343200000005</v>
      </c>
    </row>
    <row r="11" spans="1:5" x14ac:dyDescent="0.25">
      <c r="A11" s="13" t="s">
        <v>24</v>
      </c>
      <c r="B11" s="14">
        <v>80315508061</v>
      </c>
      <c r="C11" s="35" t="s">
        <v>66</v>
      </c>
      <c r="D11" s="15">
        <v>102.58774000000001</v>
      </c>
      <c r="E11" s="15">
        <v>7139.2296299999998</v>
      </c>
    </row>
    <row r="12" spans="1:5" x14ac:dyDescent="0.25">
      <c r="A12" s="73" t="s">
        <v>31</v>
      </c>
      <c r="B12" s="73"/>
      <c r="C12" s="73"/>
      <c r="D12" s="12">
        <f>SUM(D7:D11)</f>
        <v>83372.73461</v>
      </c>
      <c r="E12" s="12">
        <f>SUM(E7:E11)</f>
        <v>73775.128150000004</v>
      </c>
    </row>
    <row r="13" spans="1:5" x14ac:dyDescent="0.25">
      <c r="A13" s="70" t="s">
        <v>50</v>
      </c>
      <c r="B13" s="71"/>
      <c r="C13" s="72"/>
      <c r="D13" s="3">
        <v>301241.6839</v>
      </c>
      <c r="E13" s="3">
        <v>289742.49718000001</v>
      </c>
    </row>
    <row r="14" spans="1:5" x14ac:dyDescent="0.25">
      <c r="A14" s="66" t="s">
        <v>43</v>
      </c>
      <c r="B14" s="67"/>
      <c r="C14" s="67"/>
      <c r="D14" s="44">
        <f>D12/D13</f>
        <v>0.2767636056558373</v>
      </c>
      <c r="E14" s="44">
        <f>E12/E13</f>
        <v>0.25462308383491239</v>
      </c>
    </row>
    <row r="15" spans="1:5" x14ac:dyDescent="0.25">
      <c r="A15" s="43" t="s">
        <v>16</v>
      </c>
    </row>
  </sheetData>
  <mergeCells count="8">
    <mergeCell ref="A4:E4"/>
    <mergeCell ref="D5:E5"/>
    <mergeCell ref="A13:C13"/>
    <mergeCell ref="A14:C14"/>
    <mergeCell ref="A12:C12"/>
    <mergeCell ref="A5:A6"/>
    <mergeCell ref="B5:B6"/>
    <mergeCell ref="C5:C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workbookViewId="0">
      <selection activeCell="A15" sqref="A15"/>
    </sheetView>
  </sheetViews>
  <sheetFormatPr defaultRowHeight="15" x14ac:dyDescent="0.25"/>
  <cols>
    <col min="1" max="1" width="6" customWidth="1"/>
    <col min="2" max="2" width="12.7109375" customWidth="1"/>
    <col min="3" max="3" width="33.7109375" customWidth="1"/>
    <col min="4" max="4" width="10.140625" customWidth="1"/>
    <col min="5" max="5" width="33.5703125" customWidth="1"/>
    <col min="6" max="6" width="12.5703125" customWidth="1"/>
    <col min="11" max="12" width="11.28515625" bestFit="1" customWidth="1"/>
  </cols>
  <sheetData>
    <row r="3" spans="1:6" x14ac:dyDescent="0.25">
      <c r="A3" s="40" t="s">
        <v>56</v>
      </c>
      <c r="B3" s="41"/>
      <c r="C3" s="39"/>
      <c r="D3" s="39"/>
      <c r="E3" s="39"/>
      <c r="F3" s="39"/>
    </row>
    <row r="4" spans="1:6" x14ac:dyDescent="0.25">
      <c r="A4" s="68" t="s">
        <v>49</v>
      </c>
      <c r="B4" s="68"/>
      <c r="C4" s="68"/>
      <c r="D4" s="68"/>
      <c r="E4" s="68"/>
      <c r="F4" s="68"/>
    </row>
    <row r="5" spans="1:6" ht="22.5" x14ac:dyDescent="0.25">
      <c r="A5" s="11" t="s">
        <v>17</v>
      </c>
      <c r="B5" s="11" t="s">
        <v>18</v>
      </c>
      <c r="C5" s="11" t="s">
        <v>19</v>
      </c>
      <c r="D5" s="11" t="s">
        <v>33</v>
      </c>
      <c r="E5" s="11" t="s">
        <v>34</v>
      </c>
      <c r="F5" s="11" t="s">
        <v>12</v>
      </c>
    </row>
    <row r="6" spans="1:6" x14ac:dyDescent="0.25">
      <c r="A6" s="21" t="s">
        <v>20</v>
      </c>
      <c r="B6" s="16">
        <v>20950636972</v>
      </c>
      <c r="C6" s="36" t="s">
        <v>62</v>
      </c>
      <c r="D6" s="16" t="s">
        <v>70</v>
      </c>
      <c r="E6" s="17" t="s">
        <v>44</v>
      </c>
      <c r="F6" s="18">
        <v>130709.02875</v>
      </c>
    </row>
    <row r="7" spans="1:6" x14ac:dyDescent="0.25">
      <c r="A7" s="21" t="s">
        <v>21</v>
      </c>
      <c r="B7" s="16">
        <v>80300395055</v>
      </c>
      <c r="C7" s="36" t="s">
        <v>65</v>
      </c>
      <c r="D7" s="16" t="s">
        <v>71</v>
      </c>
      <c r="E7" s="17" t="s">
        <v>45</v>
      </c>
      <c r="F7" s="18">
        <v>34859.602049999994</v>
      </c>
    </row>
    <row r="8" spans="1:6" x14ac:dyDescent="0.25">
      <c r="A8" s="21" t="s">
        <v>22</v>
      </c>
      <c r="B8" s="16">
        <v>92590920313</v>
      </c>
      <c r="C8" s="36" t="s">
        <v>67</v>
      </c>
      <c r="D8" s="16" t="s">
        <v>71</v>
      </c>
      <c r="E8" s="17" t="s">
        <v>45</v>
      </c>
      <c r="F8" s="18">
        <v>20368.865000000002</v>
      </c>
    </row>
    <row r="9" spans="1:6" ht="24" x14ac:dyDescent="0.25">
      <c r="A9" s="21" t="s">
        <v>23</v>
      </c>
      <c r="B9" s="24">
        <v>17195049659</v>
      </c>
      <c r="C9" s="57" t="s">
        <v>68</v>
      </c>
      <c r="D9" s="24" t="s">
        <v>72</v>
      </c>
      <c r="E9" s="58" t="s">
        <v>51</v>
      </c>
      <c r="F9" s="23">
        <v>19505.48532</v>
      </c>
    </row>
    <row r="10" spans="1:6" x14ac:dyDescent="0.25">
      <c r="A10" s="21" t="s">
        <v>24</v>
      </c>
      <c r="B10" s="16">
        <v>50172486511</v>
      </c>
      <c r="C10" s="36" t="s">
        <v>69</v>
      </c>
      <c r="D10" s="16" t="s">
        <v>73</v>
      </c>
      <c r="E10" s="17" t="s">
        <v>52</v>
      </c>
      <c r="F10" s="18">
        <v>18322.185229999999</v>
      </c>
    </row>
    <row r="11" spans="1:6" x14ac:dyDescent="0.25">
      <c r="A11" s="65" t="s">
        <v>27</v>
      </c>
      <c r="B11" s="65"/>
      <c r="C11" s="65"/>
      <c r="D11" s="65"/>
      <c r="E11" s="65"/>
      <c r="F11" s="12">
        <f>SUM(F6:F10)</f>
        <v>223765.16634999998</v>
      </c>
    </row>
    <row r="12" spans="1:6" ht="15" customHeight="1" x14ac:dyDescent="0.25">
      <c r="A12" s="65" t="s">
        <v>50</v>
      </c>
      <c r="B12" s="65"/>
      <c r="C12" s="65"/>
      <c r="D12" s="65"/>
      <c r="E12" s="65"/>
      <c r="F12" s="4">
        <v>898426.85924000002</v>
      </c>
    </row>
    <row r="13" spans="1:6" ht="15" customHeight="1" x14ac:dyDescent="0.25">
      <c r="A13" s="65" t="s">
        <v>46</v>
      </c>
      <c r="B13" s="65"/>
      <c r="C13" s="65"/>
      <c r="D13" s="65"/>
      <c r="E13" s="65"/>
      <c r="F13" s="8">
        <f>F11/F12</f>
        <v>0.24906330888113484</v>
      </c>
    </row>
    <row r="14" spans="1:6" x14ac:dyDescent="0.25">
      <c r="A14" s="75" t="s">
        <v>16</v>
      </c>
      <c r="B14" s="76"/>
      <c r="C14" s="76"/>
      <c r="D14" s="76"/>
      <c r="E14" s="76"/>
      <c r="F14" s="76"/>
    </row>
  </sheetData>
  <mergeCells count="5">
    <mergeCell ref="A11:E11"/>
    <mergeCell ref="A14:F14"/>
    <mergeCell ref="A12:E12"/>
    <mergeCell ref="A13:E13"/>
    <mergeCell ref="A4:F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Rang po ukupnim prihodima</vt:lpstr>
      <vt:lpstr>Rang po dobiti razdoblja</vt:lpstr>
      <vt:lpstr>Rang po izvozu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MŠ</cp:lastModifiedBy>
  <dcterms:created xsi:type="dcterms:W3CDTF">2020-04-21T08:31:04Z</dcterms:created>
  <dcterms:modified xsi:type="dcterms:W3CDTF">2025-06-13T11:07:59Z</dcterms:modified>
</cp:coreProperties>
</file>